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55" windowHeight="8370"/>
  </bookViews>
  <sheets>
    <sheet name="Introduction" sheetId="6" r:id="rId1"/>
    <sheet name="Corn (yellow)" sheetId="1" r:id="rId2"/>
    <sheet name="Soybean (food grade)" sheetId="2" r:id="rId3"/>
    <sheet name=" Oats " sheetId="3" r:id="rId4"/>
    <sheet name="Winter Wheat" sheetId="4" r:id="rId5"/>
    <sheet name="Barley"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3" l="1"/>
  <c r="D27" i="3" s="1"/>
  <c r="D7" i="3"/>
  <c r="D7" i="4" l="1"/>
  <c r="D25" i="4"/>
  <c r="D29" i="4" s="1"/>
  <c r="D27" i="4" l="1"/>
  <c r="D29" i="3"/>
  <c r="D26" i="5"/>
  <c r="D7" i="5"/>
  <c r="D32" i="2"/>
  <c r="D36" i="2" s="1"/>
  <c r="D7" i="2"/>
  <c r="D33" i="1"/>
  <c r="D37" i="1" s="1"/>
  <c r="D7" i="1"/>
  <c r="D35" i="1" l="1"/>
  <c r="D28" i="5"/>
  <c r="D34" i="2"/>
  <c r="D30" i="5"/>
  <c r="B23" i="3" l="1"/>
  <c r="B22" i="4"/>
  <c r="B25" i="4"/>
  <c r="B23" i="5"/>
  <c r="B26" i="5" s="1"/>
  <c r="B30" i="5" s="1"/>
  <c r="B7" i="5"/>
  <c r="B7" i="4"/>
  <c r="B7" i="3"/>
  <c r="B29" i="2"/>
  <c r="B13" i="2"/>
  <c r="B7" i="2"/>
  <c r="B28" i="5" l="1"/>
  <c r="B27" i="4"/>
  <c r="B29" i="4"/>
  <c r="B26" i="3"/>
  <c r="B32" i="2"/>
  <c r="B36" i="2" s="1"/>
  <c r="B28" i="1"/>
  <c r="B30" i="1"/>
  <c r="B7" i="1"/>
  <c r="B33" i="1" l="1"/>
  <c r="B37" i="1" s="1"/>
  <c r="B27" i="3"/>
  <c r="B29" i="3"/>
  <c r="B34" i="2"/>
  <c r="B35" i="1" l="1"/>
</calcChain>
</file>

<file path=xl/sharedStrings.xml><?xml version="1.0" encoding="utf-8"?>
<sst xmlns="http://schemas.openxmlformats.org/spreadsheetml/2006/main" count="201" uniqueCount="97">
  <si>
    <t>Income</t>
  </si>
  <si>
    <t>Yield/Acre</t>
  </si>
  <si>
    <t>Price/Bushel</t>
  </si>
  <si>
    <t>Gross Income/Acre</t>
  </si>
  <si>
    <t>Field Cultivator (2x)</t>
  </si>
  <si>
    <t>Plow</t>
  </si>
  <si>
    <t>Planter</t>
  </si>
  <si>
    <t>Rotary Hoe</t>
  </si>
  <si>
    <t>Tine Weeder</t>
  </si>
  <si>
    <t>Land</t>
  </si>
  <si>
    <t>Harvest Costs</t>
  </si>
  <si>
    <t>Combine</t>
  </si>
  <si>
    <t>Organic Certification</t>
  </si>
  <si>
    <t>Drill</t>
  </si>
  <si>
    <t>Swathing</t>
  </si>
  <si>
    <t xml:space="preserve">Income </t>
  </si>
  <si>
    <t xml:space="preserve">Field Cultivator </t>
  </si>
  <si>
    <t>Tandem Disk</t>
  </si>
  <si>
    <t>Fall-Disk Stalks</t>
  </si>
  <si>
    <t>Fall-Plant Rye</t>
  </si>
  <si>
    <t>Rye Seed</t>
  </si>
  <si>
    <t>Row Cultivator (3x)</t>
  </si>
  <si>
    <t>Inputs</t>
  </si>
  <si>
    <t>Total Selected Expenses</t>
  </si>
  <si>
    <t>Income After Selected Expenses</t>
  </si>
  <si>
    <t>Selected Expenses/Bushel</t>
  </si>
  <si>
    <t>Disk Rye (2X)</t>
  </si>
  <si>
    <t>Tandem Disk  (2x)</t>
  </si>
  <si>
    <t xml:space="preserve">Inputs </t>
  </si>
  <si>
    <t>Clover cover crop</t>
  </si>
  <si>
    <t>Row Cultivator (2X)</t>
  </si>
  <si>
    <t>Hoe Crew</t>
  </si>
  <si>
    <r>
      <rPr>
        <vertAlign val="superscript"/>
        <sz val="11"/>
        <color theme="1"/>
        <rFont val="Calibri"/>
        <family val="2"/>
        <scheme val="minor"/>
      </rPr>
      <t>1</t>
    </r>
    <r>
      <rPr>
        <sz val="11"/>
        <color theme="1"/>
        <rFont val="Calibri"/>
        <family val="2"/>
        <scheme val="minor"/>
      </rPr>
      <t xml:space="preserve">Values presented are estimated averages. Your actual values may be higher or lower than those presented. </t>
    </r>
  </si>
  <si>
    <r>
      <rPr>
        <vertAlign val="superscript"/>
        <sz val="11"/>
        <color theme="1"/>
        <rFont val="Calibri"/>
        <family val="2"/>
        <scheme val="minor"/>
      </rPr>
      <t>6</t>
    </r>
    <r>
      <rPr>
        <sz val="11"/>
        <color theme="1"/>
        <rFont val="Calibri"/>
        <family val="2"/>
        <scheme val="minor"/>
      </rPr>
      <t xml:space="preserve"> Assume a four year application cycle. Cost of material plus cost to spread</t>
    </r>
  </si>
  <si>
    <r>
      <rPr>
        <vertAlign val="superscript"/>
        <sz val="11"/>
        <color theme="1"/>
        <rFont val="Calibri"/>
        <family val="2"/>
        <scheme val="minor"/>
      </rPr>
      <t>8</t>
    </r>
    <r>
      <rPr>
        <sz val="11"/>
        <color theme="1"/>
        <rFont val="Calibri"/>
        <family val="2"/>
        <scheme val="minor"/>
      </rPr>
      <t>From farm to market @ $0.50/bu.</t>
    </r>
  </si>
  <si>
    <r>
      <rPr>
        <vertAlign val="superscript"/>
        <sz val="11"/>
        <color theme="1"/>
        <rFont val="Calibri"/>
        <family val="2"/>
        <scheme val="minor"/>
      </rPr>
      <t>6</t>
    </r>
    <r>
      <rPr>
        <sz val="11"/>
        <color theme="1"/>
        <rFont val="Calibri"/>
        <family val="2"/>
        <scheme val="minor"/>
      </rPr>
      <t>Assume a four year application cycle. Cost of material plus cost to spread</t>
    </r>
  </si>
  <si>
    <r>
      <rPr>
        <vertAlign val="superscript"/>
        <sz val="11"/>
        <color theme="1"/>
        <rFont val="Calibri"/>
        <family val="2"/>
        <scheme val="minor"/>
      </rPr>
      <t>7</t>
    </r>
    <r>
      <rPr>
        <sz val="11"/>
        <color theme="1"/>
        <rFont val="Calibri"/>
        <family val="2"/>
        <scheme val="minor"/>
      </rPr>
      <t>Five points @ $0.06/point</t>
    </r>
  </si>
  <si>
    <r>
      <rPr>
        <vertAlign val="superscript"/>
        <sz val="11"/>
        <color theme="1"/>
        <rFont val="Calibri"/>
        <family val="2"/>
        <scheme val="minor"/>
      </rPr>
      <t>4</t>
    </r>
    <r>
      <rPr>
        <sz val="11"/>
        <color theme="1"/>
        <rFont val="Calibri"/>
        <family val="2"/>
        <scheme val="minor"/>
      </rPr>
      <t xml:space="preserve"> One unit, 140,000 seeds</t>
    </r>
  </si>
  <si>
    <r>
      <rPr>
        <vertAlign val="superscript"/>
        <sz val="11"/>
        <color theme="1"/>
        <rFont val="Calibri"/>
        <family val="2"/>
        <scheme val="minor"/>
      </rPr>
      <t>5</t>
    </r>
    <r>
      <rPr>
        <sz val="11"/>
        <color theme="1"/>
        <rFont val="Calibri"/>
        <family val="2"/>
        <scheme val="minor"/>
      </rPr>
      <t>One ton poultry manure plus cost to spread</t>
    </r>
  </si>
  <si>
    <r>
      <rPr>
        <vertAlign val="superscript"/>
        <sz val="11"/>
        <color theme="1"/>
        <rFont val="Calibri"/>
        <family val="2"/>
        <scheme val="minor"/>
      </rPr>
      <t>7</t>
    </r>
    <r>
      <rPr>
        <sz val="11"/>
        <color theme="1"/>
        <rFont val="Calibri"/>
        <family val="2"/>
        <scheme val="minor"/>
      </rPr>
      <t>From farm to market @ $0.50/bu.</t>
    </r>
  </si>
  <si>
    <r>
      <rPr>
        <vertAlign val="superscript"/>
        <sz val="11"/>
        <color theme="1"/>
        <rFont val="Calibri"/>
        <family val="2"/>
        <scheme val="minor"/>
      </rPr>
      <t>7</t>
    </r>
    <r>
      <rPr>
        <sz val="11"/>
        <color theme="1"/>
        <rFont val="Calibri"/>
        <family val="2"/>
        <scheme val="minor"/>
      </rPr>
      <t>From farm to market @ $0.25/bu.</t>
    </r>
  </si>
  <si>
    <r>
      <rPr>
        <vertAlign val="superscript"/>
        <sz val="11"/>
        <color theme="1"/>
        <rFont val="Calibri"/>
        <family val="2"/>
        <scheme val="minor"/>
      </rPr>
      <t>4</t>
    </r>
    <r>
      <rPr>
        <sz val="11"/>
        <color theme="1"/>
        <rFont val="Calibri"/>
        <family val="2"/>
        <scheme val="minor"/>
      </rPr>
      <t>$12.90/bu, 96 lbs</t>
    </r>
  </si>
  <si>
    <r>
      <rPr>
        <vertAlign val="superscript"/>
        <sz val="11"/>
        <color theme="1"/>
        <rFont val="Calibri"/>
        <family val="2"/>
        <scheme val="minor"/>
      </rPr>
      <t>4</t>
    </r>
    <r>
      <rPr>
        <sz val="11"/>
        <color theme="1"/>
        <rFont val="Calibri"/>
        <family val="2"/>
        <scheme val="minor"/>
      </rPr>
      <t>$230 per unit, 34,000 seeds</t>
    </r>
  </si>
  <si>
    <r>
      <rPr>
        <vertAlign val="superscript"/>
        <sz val="11"/>
        <color theme="1"/>
        <rFont val="Calibri"/>
        <family val="2"/>
        <scheme val="minor"/>
      </rPr>
      <t>4</t>
    </r>
    <r>
      <rPr>
        <sz val="11"/>
        <color theme="1"/>
        <rFont val="Calibri"/>
        <family val="2"/>
        <scheme val="minor"/>
      </rPr>
      <t>180 lbs</t>
    </r>
  </si>
  <si>
    <r>
      <rPr>
        <vertAlign val="superscript"/>
        <sz val="11"/>
        <color theme="1"/>
        <rFont val="Calibri"/>
        <family val="2"/>
        <scheme val="minor"/>
      </rPr>
      <t>5</t>
    </r>
    <r>
      <rPr>
        <sz val="11"/>
        <color theme="1"/>
        <rFont val="Calibri"/>
        <family val="2"/>
        <scheme val="minor"/>
      </rPr>
      <t>Two ton poultry manure plus cost to spread</t>
    </r>
  </si>
  <si>
    <r>
      <rPr>
        <vertAlign val="superscript"/>
        <sz val="11"/>
        <color theme="1"/>
        <rFont val="Calibri"/>
        <family val="2"/>
        <scheme val="minor"/>
      </rPr>
      <t>4</t>
    </r>
    <r>
      <rPr>
        <sz val="11"/>
        <color theme="1"/>
        <rFont val="Calibri"/>
        <family val="2"/>
        <scheme val="minor"/>
      </rPr>
      <t>2.5 bu/A $28.50/Bu</t>
    </r>
  </si>
  <si>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Thomas G. Coon, Director, MSU Extension, East Lansing, MI 48824. This information is for educational purposes only. Reference to commercial products or trade names does not imply endorsement by MSU Extension or bias against those not mentioned.</t>
  </si>
  <si>
    <t>Author:  Bob Battel, Field Crops Educator, Michigan State University Extension</t>
  </si>
  <si>
    <r>
      <rPr>
        <b/>
        <i/>
        <sz val="11"/>
        <rFont val="Calibri"/>
        <family val="2"/>
      </rPr>
      <t xml:space="preserve">   </t>
    </r>
    <r>
      <rPr>
        <b/>
        <sz val="11"/>
        <rFont val="Calibri"/>
        <family val="2"/>
      </rPr>
      <t xml:space="preserve"> 362 Green Street, Caro, Michigan 48723-1998 </t>
    </r>
    <r>
      <rPr>
        <b/>
        <sz val="11"/>
        <rFont val="Wingdings"/>
        <charset val="2"/>
      </rPr>
      <t>u</t>
    </r>
    <r>
      <rPr>
        <b/>
        <sz val="11"/>
        <rFont val="Calibri"/>
        <family val="2"/>
      </rPr>
      <t xml:space="preserve"> phone: 989.672.3870  </t>
    </r>
    <r>
      <rPr>
        <b/>
        <sz val="11"/>
        <rFont val="Wingdings"/>
        <charset val="2"/>
      </rPr>
      <t>u</t>
    </r>
    <r>
      <rPr>
        <b/>
        <sz val="8.25"/>
        <rFont val="Calibri"/>
        <family val="2"/>
      </rPr>
      <t xml:space="preserve"> </t>
    </r>
    <r>
      <rPr>
        <b/>
        <sz val="11"/>
        <rFont val="Calibri"/>
        <family val="2"/>
      </rPr>
      <t>email: battelro@msu.edu</t>
    </r>
  </si>
  <si>
    <r>
      <rPr>
        <vertAlign val="superscript"/>
        <sz val="11"/>
        <color theme="1"/>
        <rFont val="Calibri"/>
        <family val="2"/>
        <scheme val="minor"/>
      </rPr>
      <t>3</t>
    </r>
    <r>
      <rPr>
        <sz val="11"/>
        <color theme="1"/>
        <rFont val="Calibri"/>
        <family val="2"/>
        <scheme val="minor"/>
      </rPr>
      <t>Custom machine work values cover machine use,  fuel, operator labor, capital costs, deprecition, repairs, insurance, power supply (normally a trctor) and a small return to capital investment</t>
    </r>
  </si>
  <si>
    <t>Your</t>
  </si>
  <si>
    <t>Budget</t>
  </si>
  <si>
    <r>
      <t>Organic Yellow Corn Enterprise Budget 
for Central and Southern Michigan</t>
    </r>
    <r>
      <rPr>
        <b/>
        <vertAlign val="superscript"/>
        <sz val="14"/>
        <color theme="1"/>
        <rFont val="Calibri"/>
        <family val="2"/>
        <scheme val="minor"/>
      </rPr>
      <t>1</t>
    </r>
  </si>
  <si>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Thomas G. Coon, Director, MSU Extension, East Lansing, MI 48824. This information is for educational purposes only. Reference to commercial products or trade names does not imply endorsement by MSU Extension or bias against those not mentioned.</t>
  </si>
  <si>
    <r>
      <rPr>
        <vertAlign val="superscript"/>
        <sz val="11"/>
        <color theme="1"/>
        <rFont val="Calibri"/>
        <family val="2"/>
        <scheme val="minor"/>
      </rPr>
      <t>2</t>
    </r>
    <r>
      <rPr>
        <sz val="11"/>
        <color theme="1"/>
        <rFont val="Calibri"/>
        <family val="2"/>
        <scheme val="minor"/>
      </rPr>
      <t>Overhead expenses are not part of these enterprise budgets. Overhead expenses include, but are not limited to: general insurance, general labor not tied to equipment operations, utilities, returns on captial, debt payments, accounting, family draw, cost to maintain buildings, tax prep, and crop storage.</t>
    </r>
  </si>
  <si>
    <r>
      <rPr>
        <vertAlign val="superscript"/>
        <sz val="11"/>
        <color theme="1"/>
        <rFont val="Calibri"/>
        <family val="2"/>
        <scheme val="minor"/>
      </rPr>
      <t>3</t>
    </r>
    <r>
      <rPr>
        <sz val="11"/>
        <color theme="1"/>
        <rFont val="Calibri"/>
        <family val="2"/>
        <scheme val="minor"/>
      </rPr>
      <t>Custom machine work values cover machine use, power supply,  fuel, operator labor, capital costs, deprecition,  repairs, insurance, power supply (normally a trctor) and a small return to capital investment.</t>
    </r>
  </si>
  <si>
    <r>
      <rPr>
        <vertAlign val="superscript"/>
        <sz val="11"/>
        <color theme="1"/>
        <rFont val="Calibri"/>
        <family val="2"/>
        <scheme val="minor"/>
      </rPr>
      <t>5</t>
    </r>
    <r>
      <rPr>
        <sz val="11"/>
        <color theme="1"/>
        <rFont val="Calibri"/>
        <family val="2"/>
        <scheme val="minor"/>
      </rPr>
      <t>Manure is used as a replacement for commercial fertilizer. This cost includes two tons of poultry manure plus
 the cost to spread</t>
    </r>
  </si>
  <si>
    <t xml:space="preserve">   </t>
  </si>
  <si>
    <r>
      <t>Selected Expenses/Acre</t>
    </r>
    <r>
      <rPr>
        <b/>
        <vertAlign val="superscript"/>
        <sz val="12"/>
        <color theme="1"/>
        <rFont val="Calibri"/>
        <family val="2"/>
        <scheme val="minor"/>
      </rPr>
      <t>2</t>
    </r>
  </si>
  <si>
    <r>
      <t>Preharvest Machinery Work</t>
    </r>
    <r>
      <rPr>
        <b/>
        <vertAlign val="superscript"/>
        <sz val="12"/>
        <color theme="1"/>
        <rFont val="Calibri"/>
        <family val="2"/>
        <scheme val="minor"/>
      </rPr>
      <t>3</t>
    </r>
  </si>
  <si>
    <r>
      <t>Seed</t>
    </r>
    <r>
      <rPr>
        <vertAlign val="superscript"/>
        <sz val="12"/>
        <color theme="1"/>
        <rFont val="Calibri"/>
        <family val="2"/>
        <scheme val="minor"/>
      </rPr>
      <t>4</t>
    </r>
  </si>
  <si>
    <r>
      <t>Manure</t>
    </r>
    <r>
      <rPr>
        <vertAlign val="superscript"/>
        <sz val="12"/>
        <color theme="1"/>
        <rFont val="Calibri"/>
        <family val="2"/>
        <scheme val="minor"/>
      </rPr>
      <t>5</t>
    </r>
    <r>
      <rPr>
        <sz val="12"/>
        <color theme="1"/>
        <rFont val="Calibri"/>
        <family val="2"/>
        <scheme val="minor"/>
      </rPr>
      <t xml:space="preserve"> </t>
    </r>
  </si>
  <si>
    <r>
      <t>Lime</t>
    </r>
    <r>
      <rPr>
        <vertAlign val="superscript"/>
        <sz val="12"/>
        <color theme="1"/>
        <rFont val="Calibri"/>
        <family val="2"/>
        <scheme val="minor"/>
      </rPr>
      <t>6</t>
    </r>
  </si>
  <si>
    <r>
      <t>Drying</t>
    </r>
    <r>
      <rPr>
        <vertAlign val="superscript"/>
        <sz val="12"/>
        <color theme="1"/>
        <rFont val="Calibri"/>
        <family val="2"/>
        <scheme val="minor"/>
      </rPr>
      <t>7</t>
    </r>
    <r>
      <rPr>
        <sz val="12"/>
        <color theme="1"/>
        <rFont val="Calibri"/>
        <family val="2"/>
        <scheme val="minor"/>
      </rPr>
      <t xml:space="preserve"> </t>
    </r>
  </si>
  <si>
    <r>
      <t>Haul</t>
    </r>
    <r>
      <rPr>
        <vertAlign val="superscript"/>
        <sz val="12"/>
        <color theme="1"/>
        <rFont val="Calibri"/>
        <family val="2"/>
        <scheme val="minor"/>
      </rPr>
      <t>8</t>
    </r>
  </si>
  <si>
    <r>
      <t>Organic Food Grade Soybean Enterprise Budget
  for Central and Southern Michigan</t>
    </r>
    <r>
      <rPr>
        <b/>
        <vertAlign val="superscript"/>
        <sz val="14"/>
        <color theme="1"/>
        <rFont val="Calibri"/>
        <family val="2"/>
        <scheme val="minor"/>
      </rPr>
      <t>1</t>
    </r>
  </si>
  <si>
    <r>
      <t>Organic Feed Barley Enterprise Budget
  for Central and Southern Michigan</t>
    </r>
    <r>
      <rPr>
        <b/>
        <vertAlign val="superscript"/>
        <sz val="16"/>
        <color theme="1"/>
        <rFont val="Calibri"/>
        <family val="2"/>
        <scheme val="minor"/>
      </rPr>
      <t>1</t>
    </r>
  </si>
  <si>
    <r>
      <t>Selected Expenses</t>
    </r>
    <r>
      <rPr>
        <b/>
        <vertAlign val="superscript"/>
        <sz val="12"/>
        <color theme="1"/>
        <rFont val="Calibri"/>
        <family val="2"/>
        <scheme val="minor"/>
      </rPr>
      <t>2</t>
    </r>
  </si>
  <si>
    <r>
      <t>Soybean Seed</t>
    </r>
    <r>
      <rPr>
        <vertAlign val="superscript"/>
        <sz val="12"/>
        <color theme="1"/>
        <rFont val="Calibri"/>
        <family val="2"/>
        <scheme val="minor"/>
      </rPr>
      <t>4</t>
    </r>
  </si>
  <si>
    <r>
      <t>Manure</t>
    </r>
    <r>
      <rPr>
        <vertAlign val="superscript"/>
        <sz val="12"/>
        <color theme="1"/>
        <rFont val="Calibri"/>
        <family val="2"/>
        <scheme val="minor"/>
      </rPr>
      <t>5</t>
    </r>
  </si>
  <si>
    <r>
      <t>Lime</t>
    </r>
    <r>
      <rPr>
        <vertAlign val="superscript"/>
        <sz val="12"/>
        <color theme="1"/>
        <rFont val="Calibri"/>
        <family val="2"/>
        <scheme val="minor"/>
      </rPr>
      <t xml:space="preserve">6 </t>
    </r>
  </si>
  <si>
    <r>
      <t>Haul</t>
    </r>
    <r>
      <rPr>
        <vertAlign val="superscript"/>
        <sz val="12"/>
        <color theme="1"/>
        <rFont val="Calibri"/>
        <family val="2"/>
        <scheme val="minor"/>
      </rPr>
      <t>7</t>
    </r>
  </si>
  <si>
    <r>
      <t xml:space="preserve">Seed </t>
    </r>
    <r>
      <rPr>
        <vertAlign val="superscript"/>
        <sz val="12"/>
        <color theme="1"/>
        <rFont val="Calibri"/>
        <family val="2"/>
        <scheme val="minor"/>
      </rPr>
      <t>4</t>
    </r>
  </si>
  <si>
    <r>
      <rPr>
        <vertAlign val="superscript"/>
        <sz val="11"/>
        <color theme="1"/>
        <rFont val="Calibri"/>
        <family val="2"/>
        <scheme val="minor"/>
      </rPr>
      <t>2</t>
    </r>
    <r>
      <rPr>
        <sz val="11"/>
        <color theme="1"/>
        <rFont val="Calibri"/>
        <family val="2"/>
        <scheme val="minor"/>
      </rPr>
      <t>Overhead expenses are not part of these enterprise budgets. Overhead expenses include, but are not limited to:  general insurance, general labor not tied to equipment operations, utilities, returns on  capital, debt payments, accounting, family draw, cost to maintain buidlings, tax prep, and crop storage.</t>
    </r>
  </si>
  <si>
    <r>
      <rPr>
        <vertAlign val="superscript"/>
        <sz val="11"/>
        <color theme="1"/>
        <rFont val="Calibri"/>
        <family val="2"/>
        <scheme val="minor"/>
      </rPr>
      <t>3</t>
    </r>
    <r>
      <rPr>
        <sz val="11"/>
        <color theme="1"/>
        <rFont val="Calibri"/>
        <family val="2"/>
        <scheme val="minor"/>
      </rPr>
      <t>Custom machine work values cover machine use,  fuel, operator labor, capital costs, deprecition, repairs, insurance, power supply (normally a trctor) and a small return to capital investment.</t>
    </r>
  </si>
  <si>
    <r>
      <t>Seed</t>
    </r>
    <r>
      <rPr>
        <vertAlign val="superscript"/>
        <sz val="12"/>
        <color theme="1"/>
        <rFont val="Calibri"/>
        <family val="2"/>
        <scheme val="minor"/>
      </rPr>
      <t xml:space="preserve">4 </t>
    </r>
    <r>
      <rPr>
        <sz val="12"/>
        <color theme="1"/>
        <rFont val="Calibri"/>
        <family val="2"/>
        <scheme val="minor"/>
      </rPr>
      <t xml:space="preserve"> </t>
    </r>
  </si>
  <si>
    <r>
      <t>Organic Oat Enterprise Budget
  for Central and Southern Michigan</t>
    </r>
    <r>
      <rPr>
        <b/>
        <vertAlign val="superscript"/>
        <sz val="14"/>
        <color theme="1"/>
        <rFont val="Calibri"/>
        <family val="2"/>
        <scheme val="minor"/>
      </rPr>
      <t>1</t>
    </r>
  </si>
  <si>
    <r>
      <rPr>
        <vertAlign val="superscript"/>
        <sz val="11"/>
        <color theme="1"/>
        <rFont val="Calibri"/>
        <family val="2"/>
        <scheme val="minor"/>
      </rPr>
      <t>2</t>
    </r>
    <r>
      <rPr>
        <sz val="11"/>
        <color theme="1"/>
        <rFont val="Calibri"/>
        <family val="2"/>
        <scheme val="minor"/>
      </rPr>
      <t xml:space="preserve">Overhead expenses are not part of these enterprise budgets. Overhead expenses include, but are not limited to:  general insurance, general labor not tied to equipment operations, utilities, returns on captial, debt payments, accounting, family draw, cost to maintain buildings, tax prep, and crop storage. </t>
    </r>
  </si>
  <si>
    <r>
      <rPr>
        <vertAlign val="superscript"/>
        <sz val="11"/>
        <color theme="1"/>
        <rFont val="Calibri"/>
        <family val="2"/>
        <scheme val="minor"/>
      </rPr>
      <t>2</t>
    </r>
    <r>
      <rPr>
        <sz val="11"/>
        <color theme="1"/>
        <rFont val="Calibri"/>
        <family val="2"/>
        <scheme val="minor"/>
      </rPr>
      <t>Overhead expenses are not part of these enterprise budgets. Overhead expenses include, but are not 
limited to: general insurance, general labor not tied to equipment operations, utilities, returns on captial, debt payments, accounting, family draw, cost to maintain buildings, tax prep, and crop storage.</t>
    </r>
  </si>
  <si>
    <r>
      <rPr>
        <vertAlign val="superscript"/>
        <sz val="11"/>
        <color theme="1"/>
        <rFont val="Calibri"/>
        <family val="2"/>
        <scheme val="minor"/>
      </rPr>
      <t>3</t>
    </r>
    <r>
      <rPr>
        <sz val="11"/>
        <color theme="1"/>
        <rFont val="Calibri"/>
        <family val="2"/>
        <scheme val="minor"/>
      </rPr>
      <t>Custom machine work values cover machine use,  fuel, operator labor, capital costs, deprecition, repairs,
 insurance, power supply (normally a trctor) and a small return to capital investment.</t>
    </r>
  </si>
  <si>
    <r>
      <rPr>
        <vertAlign val="superscript"/>
        <sz val="11"/>
        <color theme="1"/>
        <rFont val="Calibri"/>
        <family val="2"/>
        <scheme val="minor"/>
      </rPr>
      <t>2</t>
    </r>
    <r>
      <rPr>
        <sz val="11"/>
        <color theme="1"/>
        <rFont val="Calibri"/>
        <family val="2"/>
        <scheme val="minor"/>
      </rPr>
      <t>Overhead expenses are not part of these enterprise budgets. Overhead expenses include, but are not
 limited to: general insurance, general labor not tied to equipment operations, utilities, returns on captial, debt payments, accounting, family draw, cost to maintain building, tax prep, and crop storage.</t>
    </r>
  </si>
  <si>
    <t>"Other" Practice(s)</t>
  </si>
  <si>
    <t>"Other" Practices</t>
  </si>
  <si>
    <t>Enterprise budgets estimate profitability for agricultural enterprises while documenting management practices and the resources and technology used in those enterprises.</t>
  </si>
  <si>
    <r>
      <t>1.</t>
    </r>
    <r>
      <rPr>
        <sz val="7"/>
        <color theme="1"/>
        <rFont val="Times New Roman"/>
        <family val="1"/>
      </rPr>
      <t xml:space="preserve">       </t>
    </r>
    <r>
      <rPr>
        <sz val="11"/>
        <color theme="1"/>
        <rFont val="Calibri"/>
        <family val="2"/>
        <scheme val="minor"/>
      </rPr>
      <t>Budgeting and planning on farms that lack their own cost and performance data because the enterprise is new to the farm and/or farm records are inadequate.</t>
    </r>
  </si>
  <si>
    <r>
      <t>2.</t>
    </r>
    <r>
      <rPr>
        <sz val="7"/>
        <color theme="1"/>
        <rFont val="Times New Roman"/>
        <family val="1"/>
      </rPr>
      <t xml:space="preserve">       </t>
    </r>
    <r>
      <rPr>
        <sz val="11"/>
        <color theme="1"/>
        <rFont val="Calibri"/>
        <family val="2"/>
        <scheme val="minor"/>
      </rPr>
      <t>Verification of a farm’s own historical data as they use their own information to plan ahead.</t>
    </r>
  </si>
  <si>
    <r>
      <t>3.</t>
    </r>
    <r>
      <rPr>
        <sz val="7"/>
        <color theme="1"/>
        <rFont val="Times New Roman"/>
        <family val="1"/>
      </rPr>
      <t xml:space="preserve">       </t>
    </r>
    <r>
      <rPr>
        <sz val="11"/>
        <color theme="1"/>
        <rFont val="Calibri"/>
        <family val="2"/>
        <scheme val="minor"/>
      </rPr>
      <t>Benchmarking of individual production costs.</t>
    </r>
  </si>
  <si>
    <t xml:space="preserve">The MSU Extension Organic Grain Crop Enterprise Budgets provide estimates of returns and selected costs for a variety of certified organic grain crop enterprises produced in central and southern Michigan. </t>
  </si>
  <si>
    <t>These budgets can be used for three main purposes:</t>
  </si>
  <si>
    <t xml:space="preserve">Each budget was generated based on a specific set of production assumptions. These assumptions are stated, generally, in the budget footnotes. The choice of each “typical” production system may not be </t>
  </si>
  <si>
    <t xml:space="preserve">appropriate for your intended use. However, it is hoped that the assumptions for each budget are sufficiently clear so that individual practices can be added or removed to appropriately model specific </t>
  </si>
  <si>
    <t>circumstances. The user’s access to historical records or other farm specific information will enhance the use of these budgets in decision-making.</t>
  </si>
  <si>
    <t>Bob Battel, MSU Extension Field Crops Educator</t>
  </si>
  <si>
    <t xml:space="preserve">August </t>
  </si>
  <si>
    <t>battelro@msu.edu</t>
  </si>
  <si>
    <r>
      <t>Organic Soft Red Winter Wheat Enteprise Budget 
for Central and Southern Michigan</t>
    </r>
    <r>
      <rPr>
        <b/>
        <vertAlign val="superscript"/>
        <sz val="14"/>
        <color theme="1"/>
        <rFont val="Calibri"/>
        <family val="2"/>
        <scheme val="minor"/>
      </rPr>
      <t>1</t>
    </r>
  </si>
  <si>
    <t>2018, updated May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</si>
</sst>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44" formatCode="_(&quot;$&quot;* #,##0.00_);_(&quot;$&quot;* \(#,##0.00\);_(&quot;$&quot;* &quot;-&quot;??_);_(@_)"/>
    <numFmt numFmtId="164" formatCode="&quot;$&quot;#,##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FF0000"/>
      <name val="Calibri"/>
      <family val="2"/>
      <scheme val="minor"/>
    </font>
    <font>
      <b/>
      <sz val="11"/>
      <color rgb="FFFF0000"/>
      <name val="Calibri"/>
      <family val="2"/>
      <scheme val="minor"/>
    </font>
    <font>
      <vertAlign val="superscript"/>
      <sz val="11"/>
      <color theme="1"/>
      <name val="Calibri"/>
      <family val="2"/>
      <scheme val="minor"/>
    </font>
    <font>
      <b/>
      <sz val="11"/>
      <name val="Calibri"/>
      <family val="2"/>
    </font>
    <font>
      <b/>
      <i/>
      <sz val="11"/>
      <name val="Calibri"/>
      <family val="2"/>
    </font>
    <font>
      <b/>
      <sz val="11"/>
      <name val="Wingdings"/>
      <charset val="2"/>
    </font>
    <font>
      <b/>
      <sz val="8.25"/>
      <name val="Calibri"/>
      <family val="2"/>
    </font>
    <font>
      <sz val="9"/>
      <name val="Calibri"/>
      <family val="2"/>
    </font>
    <font>
      <b/>
      <sz val="16"/>
      <color theme="1"/>
      <name val="Calibri"/>
      <family val="2"/>
      <scheme val="minor"/>
    </font>
    <font>
      <b/>
      <vertAlign val="superscript"/>
      <sz val="16"/>
      <color theme="1"/>
      <name val="Calibri"/>
      <family val="2"/>
      <scheme val="minor"/>
    </font>
    <font>
      <b/>
      <sz val="14"/>
      <color theme="1"/>
      <name val="Calibri"/>
      <family val="2"/>
      <scheme val="minor"/>
    </font>
    <font>
      <b/>
      <vertAlign val="superscript"/>
      <sz val="14"/>
      <color theme="1"/>
      <name val="Calibri"/>
      <family val="2"/>
      <scheme val="minor"/>
    </font>
    <font>
      <b/>
      <sz val="12"/>
      <color theme="1"/>
      <name val="Calibri"/>
      <family val="2"/>
      <scheme val="minor"/>
    </font>
    <font>
      <sz val="12"/>
      <color theme="1"/>
      <name val="Calibri"/>
      <family val="2"/>
      <scheme val="minor"/>
    </font>
    <font>
      <b/>
      <vertAlign val="superscript"/>
      <sz val="12"/>
      <color theme="1"/>
      <name val="Calibri"/>
      <family val="2"/>
      <scheme val="minor"/>
    </font>
    <font>
      <vertAlign val="superscript"/>
      <sz val="12"/>
      <color theme="1"/>
      <name val="Calibri"/>
      <family val="2"/>
      <scheme val="minor"/>
    </font>
    <font>
      <sz val="12"/>
      <color rgb="FFFF0000"/>
      <name val="Calibri"/>
      <family val="2"/>
      <scheme val="minor"/>
    </font>
    <font>
      <sz val="10"/>
      <color rgb="FF001BA0"/>
      <name val="Arial"/>
      <family val="2"/>
    </font>
    <font>
      <sz val="7"/>
      <color theme="1"/>
      <name val="Times New Roman"/>
      <family val="1"/>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97"/>
        <bgColor indexed="64"/>
      </patternFill>
    </fill>
  </fills>
  <borders count="22">
    <border>
      <left/>
      <right/>
      <top/>
      <bottom/>
      <diagonal/>
    </border>
    <border>
      <left style="thick">
        <color indexed="64"/>
      </left>
      <right/>
      <top style="thick">
        <color indexed="64"/>
      </top>
      <bottom/>
      <diagonal/>
    </border>
    <border>
      <left/>
      <right/>
      <top style="thick">
        <color auto="1"/>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3" fillId="0" borderId="0"/>
    <xf numFmtId="0" fontId="23" fillId="0" borderId="0" applyNumberFormat="0" applyFill="0" applyBorder="0" applyAlignment="0" applyProtection="0"/>
  </cellStyleXfs>
  <cellXfs count="120">
    <xf numFmtId="0" fontId="0" fillId="0" borderId="0" xfId="0"/>
    <xf numFmtId="44" fontId="0" fillId="0" borderId="0" xfId="1" applyFont="1"/>
    <xf numFmtId="0" fontId="2" fillId="0" borderId="0" xfId="0" applyFont="1"/>
    <xf numFmtId="37" fontId="0" fillId="0" borderId="0" xfId="1" applyNumberFormat="1" applyFont="1"/>
    <xf numFmtId="7" fontId="0" fillId="0" borderId="0" xfId="1" applyNumberFormat="1" applyFont="1"/>
    <xf numFmtId="7" fontId="2" fillId="0" borderId="0" xfId="1" applyNumberFormat="1" applyFont="1"/>
    <xf numFmtId="0" fontId="4" fillId="0" borderId="0" xfId="0" applyFont="1"/>
    <xf numFmtId="0" fontId="5" fillId="0" borderId="0" xfId="0" applyFont="1" applyAlignment="1">
      <alignment horizontal="center" wrapText="1"/>
    </xf>
    <xf numFmtId="0" fontId="2" fillId="0" borderId="0" xfId="0" applyFont="1" applyAlignment="1">
      <alignment horizontal="center"/>
    </xf>
    <xf numFmtId="164" fontId="0" fillId="0" borderId="0" xfId="0" applyNumberFormat="1" applyFill="1" applyProtection="1">
      <protection locked="0"/>
    </xf>
    <xf numFmtId="164" fontId="2" fillId="0" borderId="0" xfId="0" applyNumberFormat="1" applyFont="1" applyFill="1"/>
    <xf numFmtId="0" fontId="0" fillId="0" borderId="0" xfId="0" applyProtection="1"/>
    <xf numFmtId="164" fontId="0" fillId="0" borderId="0" xfId="0" applyNumberFormat="1" applyProtection="1"/>
    <xf numFmtId="0" fontId="4" fillId="0" borderId="0" xfId="0" applyFont="1" applyProtection="1"/>
    <xf numFmtId="164" fontId="0" fillId="0" borderId="0" xfId="0" applyNumberFormat="1" applyFill="1" applyProtection="1"/>
    <xf numFmtId="0" fontId="7" fillId="0" borderId="0" xfId="0" applyFont="1" applyBorder="1" applyAlignment="1">
      <alignment vertical="top" wrapText="1"/>
    </xf>
    <xf numFmtId="0" fontId="0" fillId="0" borderId="7" xfId="0" applyBorder="1" applyAlignment="1"/>
    <xf numFmtId="0" fontId="0" fillId="0" borderId="2" xfId="0" applyBorder="1"/>
    <xf numFmtId="44" fontId="0" fillId="0" borderId="2" xfId="1" applyFont="1" applyBorder="1"/>
    <xf numFmtId="0" fontId="4" fillId="0" borderId="2" xfId="0" applyFont="1" applyBorder="1"/>
    <xf numFmtId="0" fontId="11" fillId="0" borderId="0" xfId="0" applyFont="1" applyBorder="1" applyAlignment="1">
      <alignment vertical="center" wrapText="1"/>
    </xf>
    <xf numFmtId="7" fontId="2" fillId="2" borderId="0" xfId="1" applyNumberFormat="1" applyFont="1" applyFill="1" applyProtection="1"/>
    <xf numFmtId="164" fontId="0" fillId="2" borderId="0" xfId="0" applyNumberFormat="1" applyFill="1" applyProtection="1">
      <protection locked="0"/>
    </xf>
    <xf numFmtId="7" fontId="0" fillId="2" borderId="0" xfId="1" applyNumberFormat="1" applyFont="1" applyFill="1" applyProtection="1">
      <protection locked="0"/>
    </xf>
    <xf numFmtId="164" fontId="0" fillId="2" borderId="0" xfId="0" applyNumberFormat="1" applyFont="1" applyFill="1" applyProtection="1">
      <protection locked="0"/>
    </xf>
    <xf numFmtId="0" fontId="0" fillId="2" borderId="0" xfId="0" applyFill="1" applyProtection="1">
      <protection locked="0"/>
    </xf>
    <xf numFmtId="7" fontId="2" fillId="2" borderId="0" xfId="0" applyNumberFormat="1" applyFont="1" applyFill="1" applyProtection="1"/>
    <xf numFmtId="0" fontId="16" fillId="0" borderId="0" xfId="0" applyFont="1"/>
    <xf numFmtId="0" fontId="17" fillId="0" borderId="0" xfId="0" applyFont="1"/>
    <xf numFmtId="0" fontId="0" fillId="3" borderId="0" xfId="0" applyFill="1"/>
    <xf numFmtId="164" fontId="0" fillId="3" borderId="0" xfId="0" applyNumberFormat="1" applyFill="1" applyProtection="1">
      <protection locked="0"/>
    </xf>
    <xf numFmtId="7" fontId="2" fillId="3" borderId="0" xfId="1" applyNumberFormat="1" applyFont="1" applyFill="1"/>
    <xf numFmtId="0" fontId="16" fillId="3" borderId="0" xfId="0" applyFont="1" applyFill="1"/>
    <xf numFmtId="37" fontId="17" fillId="0" borderId="0" xfId="1" applyNumberFormat="1" applyFont="1"/>
    <xf numFmtId="0" fontId="17" fillId="3" borderId="0" xfId="0" applyFont="1" applyFill="1" applyProtection="1">
      <protection locked="0"/>
    </xf>
    <xf numFmtId="0" fontId="17" fillId="2" borderId="0" xfId="0" applyFont="1" applyFill="1" applyProtection="1">
      <protection locked="0"/>
    </xf>
    <xf numFmtId="164" fontId="17" fillId="0" borderId="0" xfId="1" applyNumberFormat="1" applyFont="1"/>
    <xf numFmtId="164" fontId="17" fillId="3" borderId="0" xfId="0" applyNumberFormat="1" applyFont="1" applyFill="1" applyProtection="1">
      <protection locked="0"/>
    </xf>
    <xf numFmtId="164" fontId="17" fillId="2" borderId="0" xfId="0" applyNumberFormat="1" applyFont="1" applyFill="1" applyProtection="1">
      <protection locked="0"/>
    </xf>
    <xf numFmtId="164" fontId="16" fillId="0" borderId="0" xfId="1" applyNumberFormat="1" applyFont="1"/>
    <xf numFmtId="7" fontId="16" fillId="3" borderId="0" xfId="0" applyNumberFormat="1" applyFont="1" applyFill="1" applyProtection="1"/>
    <xf numFmtId="7" fontId="16" fillId="2" borderId="0" xfId="0" applyNumberFormat="1" applyFont="1" applyFill="1" applyProtection="1"/>
    <xf numFmtId="0" fontId="17" fillId="3" borderId="0" xfId="0" applyFont="1" applyFill="1" applyProtection="1"/>
    <xf numFmtId="0" fontId="17" fillId="0" borderId="0" xfId="0" applyFont="1" applyProtection="1"/>
    <xf numFmtId="0" fontId="20" fillId="3" borderId="0" xfId="0" applyFont="1" applyFill="1" applyProtection="1"/>
    <xf numFmtId="0" fontId="20" fillId="0" borderId="0" xfId="0" applyFont="1" applyProtection="1"/>
    <xf numFmtId="164" fontId="17" fillId="3" borderId="0" xfId="0" applyNumberFormat="1" applyFont="1" applyFill="1" applyProtection="1"/>
    <xf numFmtId="164" fontId="17" fillId="0" borderId="0" xfId="0" applyNumberFormat="1" applyFont="1" applyProtection="1"/>
    <xf numFmtId="164" fontId="17" fillId="0" borderId="0" xfId="0" applyNumberFormat="1" applyFont="1"/>
    <xf numFmtId="7" fontId="17" fillId="3" borderId="0" xfId="1" applyNumberFormat="1" applyFont="1" applyFill="1" applyProtection="1">
      <protection locked="0"/>
    </xf>
    <xf numFmtId="7" fontId="17" fillId="2" borderId="0" xfId="1" applyNumberFormat="1" applyFont="1" applyFill="1" applyProtection="1">
      <protection locked="0"/>
    </xf>
    <xf numFmtId="164" fontId="16" fillId="0" borderId="0" xfId="0" applyNumberFormat="1" applyFont="1"/>
    <xf numFmtId="7" fontId="16" fillId="3" borderId="0" xfId="1" applyNumberFormat="1" applyFont="1" applyFill="1"/>
    <xf numFmtId="7" fontId="16" fillId="2" borderId="0" xfId="1" applyNumberFormat="1" applyFont="1" applyFill="1"/>
    <xf numFmtId="0" fontId="17" fillId="3" borderId="0" xfId="0" applyFont="1" applyFill="1"/>
    <xf numFmtId="164" fontId="17" fillId="0" borderId="0" xfId="0" applyNumberFormat="1" applyFont="1" applyFill="1" applyProtection="1"/>
    <xf numFmtId="164" fontId="16" fillId="3" borderId="0" xfId="0" applyNumberFormat="1" applyFont="1" applyFill="1"/>
    <xf numFmtId="0" fontId="0" fillId="0" borderId="0" xfId="0" applyBorder="1"/>
    <xf numFmtId="0" fontId="0" fillId="0" borderId="11" xfId="0" applyBorder="1"/>
    <xf numFmtId="37" fontId="17" fillId="0" borderId="0" xfId="0" applyNumberFormat="1" applyFont="1"/>
    <xf numFmtId="0" fontId="17" fillId="4" borderId="0" xfId="0" applyFont="1" applyFill="1" applyProtection="1">
      <protection locked="0"/>
    </xf>
    <xf numFmtId="164" fontId="17" fillId="4" borderId="0" xfId="0" applyNumberFormat="1" applyFont="1" applyFill="1" applyProtection="1">
      <protection locked="0"/>
    </xf>
    <xf numFmtId="7" fontId="16" fillId="4" borderId="0" xfId="0" applyNumberFormat="1" applyFont="1" applyFill="1" applyProtection="1"/>
    <xf numFmtId="7" fontId="17" fillId="4" borderId="0" xfId="1" applyNumberFormat="1" applyFont="1" applyFill="1" applyProtection="1">
      <protection locked="0"/>
    </xf>
    <xf numFmtId="164" fontId="16" fillId="3" borderId="0" xfId="0" applyNumberFormat="1" applyFont="1" applyFill="1" applyProtection="1"/>
    <xf numFmtId="164" fontId="16" fillId="4" borderId="0" xfId="0" applyNumberFormat="1" applyFont="1" applyFill="1" applyProtection="1"/>
    <xf numFmtId="7" fontId="16" fillId="0" borderId="0" xfId="1" applyNumberFormat="1" applyFont="1" applyFill="1"/>
    <xf numFmtId="0" fontId="7" fillId="0" borderId="17" xfId="0" applyFont="1" applyBorder="1" applyAlignment="1">
      <alignment vertical="top" wrapText="1"/>
    </xf>
    <xf numFmtId="0" fontId="0" fillId="0" borderId="18" xfId="0" applyBorder="1" applyAlignment="1"/>
    <xf numFmtId="164" fontId="0" fillId="3" borderId="2" xfId="0" applyNumberFormat="1" applyFont="1" applyFill="1" applyBorder="1" applyProtection="1">
      <protection locked="0"/>
    </xf>
    <xf numFmtId="0" fontId="21" fillId="0" borderId="0" xfId="0" applyFont="1"/>
    <xf numFmtId="0" fontId="0" fillId="4" borderId="0" xfId="0" applyFill="1" applyProtection="1">
      <protection locked="0"/>
    </xf>
    <xf numFmtId="164" fontId="0" fillId="4" borderId="0" xfId="0" applyNumberFormat="1" applyFill="1" applyProtection="1">
      <protection locked="0"/>
    </xf>
    <xf numFmtId="7" fontId="2" fillId="4" borderId="0" xfId="0" applyNumberFormat="1" applyFont="1" applyFill="1" applyProtection="1"/>
    <xf numFmtId="0" fontId="0" fillId="3" borderId="0" xfId="0" applyFill="1" applyProtection="1">
      <protection locked="0"/>
    </xf>
    <xf numFmtId="7" fontId="2" fillId="3" borderId="0" xfId="0" applyNumberFormat="1" applyFont="1" applyFill="1" applyProtection="1"/>
    <xf numFmtId="0" fontId="0" fillId="3" borderId="0" xfId="0" applyFill="1" applyProtection="1"/>
    <xf numFmtId="0" fontId="4" fillId="3" borderId="0" xfId="0" applyFont="1" applyFill="1" applyProtection="1"/>
    <xf numFmtId="164" fontId="0" fillId="3" borderId="0" xfId="0" applyNumberFormat="1" applyFill="1" applyProtection="1"/>
    <xf numFmtId="7" fontId="0" fillId="3" borderId="0" xfId="1" applyNumberFormat="1" applyFont="1" applyFill="1" applyProtection="1">
      <protection locked="0"/>
    </xf>
    <xf numFmtId="164" fontId="2" fillId="3" borderId="0" xfId="0" applyNumberFormat="1" applyFont="1" applyFill="1"/>
    <xf numFmtId="7" fontId="0" fillId="4" borderId="0" xfId="1" applyNumberFormat="1" applyFont="1" applyFill="1" applyProtection="1">
      <protection locked="0"/>
    </xf>
    <xf numFmtId="164" fontId="2" fillId="4" borderId="0" xfId="0" applyNumberFormat="1" applyFont="1" applyFill="1"/>
    <xf numFmtId="164" fontId="16" fillId="4" borderId="0" xfId="0" applyNumberFormat="1" applyFont="1" applyFill="1"/>
    <xf numFmtId="0" fontId="0" fillId="0" borderId="7" xfId="0" applyBorder="1" applyAlignment="1">
      <alignment horizontal="center"/>
    </xf>
    <xf numFmtId="7" fontId="2" fillId="0" borderId="0" xfId="0" applyNumberFormat="1" applyFont="1" applyFill="1" applyProtection="1"/>
    <xf numFmtId="0" fontId="0" fillId="0" borderId="0" xfId="0" applyFill="1" applyProtection="1"/>
    <xf numFmtId="7" fontId="2" fillId="0" borderId="0" xfId="1" applyNumberFormat="1" applyFont="1" applyFill="1" applyProtection="1"/>
    <xf numFmtId="7" fontId="0" fillId="0" borderId="0" xfId="1" applyNumberFormat="1" applyFont="1" applyFill="1" applyProtection="1"/>
    <xf numFmtId="164" fontId="0" fillId="0" borderId="0" xfId="0" applyNumberFormat="1" applyFont="1" applyFill="1" applyProtection="1"/>
    <xf numFmtId="0" fontId="0" fillId="0" borderId="0" xfId="0" applyAlignment="1">
      <alignment vertical="center"/>
    </xf>
    <xf numFmtId="0" fontId="0" fillId="0" borderId="0" xfId="0" applyAlignment="1">
      <alignment horizontal="left" vertical="center" indent="5"/>
    </xf>
    <xf numFmtId="17" fontId="0" fillId="0" borderId="0" xfId="0" applyNumberFormat="1" applyAlignment="1">
      <alignment horizontal="right"/>
    </xf>
    <xf numFmtId="0" fontId="0" fillId="0" borderId="0" xfId="0" applyAlignment="1">
      <alignment horizontal="left"/>
    </xf>
    <xf numFmtId="0" fontId="23" fillId="0" borderId="0" xfId="3"/>
    <xf numFmtId="0" fontId="14" fillId="0" borderId="0" xfId="0" applyFont="1" applyAlignment="1">
      <alignment horizontal="center" vertical="center" wrapText="1"/>
    </xf>
    <xf numFmtId="0" fontId="0" fillId="0" borderId="0" xfId="0" applyAlignment="1">
      <alignment horizontal="left"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4" fillId="0" borderId="0" xfId="0" applyFont="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0" fontId="7" fillId="0" borderId="17" xfId="0" applyFont="1" applyBorder="1" applyAlignment="1">
      <alignment horizontal="center" vertical="top" wrapText="1"/>
    </xf>
    <xf numFmtId="0" fontId="11" fillId="0" borderId="11" xfId="0" applyFont="1" applyBorder="1" applyAlignment="1">
      <alignment horizontal="left" vertical="center" wrapText="1"/>
    </xf>
    <xf numFmtId="0" fontId="11" fillId="0" borderId="21"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7" xfId="0" applyFont="1" applyBorder="1" applyAlignment="1">
      <alignment horizontal="left" vertical="center" wrapText="1"/>
    </xf>
    <xf numFmtId="0" fontId="14" fillId="0" borderId="0" xfId="0" applyFont="1" applyAlignment="1">
      <alignment horizontal="center"/>
    </xf>
    <xf numFmtId="0" fontId="12" fillId="0" borderId="0" xfId="0" applyFont="1" applyAlignment="1">
      <alignment horizontal="center" wrapText="1"/>
    </xf>
  </cellXfs>
  <cellStyles count="4">
    <cellStyle name="Currency" xfId="1" builtinId="4"/>
    <cellStyle name="Hyperlink" xfId="3" builtinId="8"/>
    <cellStyle name="Normal" xfId="0" builtinId="0"/>
    <cellStyle name="Normal 2" xfId="2"/>
  </cellStyles>
  <dxfs count="0"/>
  <tableStyles count="0" defaultTableStyle="TableStyleMedium2" defaultPivotStyle="PivotStyleLight16"/>
  <colors>
    <mruColors>
      <color rgb="FFFFFF97"/>
      <color rgb="FFFFFF00"/>
      <color rgb="FFD2E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47625</xdr:rowOff>
    </xdr:from>
    <xdr:to>
      <xdr:col>0</xdr:col>
      <xdr:colOff>1209675</xdr:colOff>
      <xdr:row>1</xdr:row>
      <xdr:rowOff>0</xdr:rowOff>
    </xdr:to>
    <xdr:grpSp>
      <xdr:nvGrpSpPr>
        <xdr:cNvPr id="7" name="Group 8"/>
        <xdr:cNvGrpSpPr>
          <a:grpSpLocks/>
        </xdr:cNvGrpSpPr>
      </xdr:nvGrpSpPr>
      <xdr:grpSpPr bwMode="auto">
        <a:xfrm>
          <a:off x="419100" y="47625"/>
          <a:ext cx="790575" cy="552450"/>
          <a:chOff x="-41" y="4"/>
          <a:chExt cx="88" cy="83"/>
        </a:xfrm>
      </xdr:grpSpPr>
      <xdr:pic>
        <xdr:nvPicPr>
          <xdr:cNvPr id="8" name="Picture 9" descr="na01133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 y="4"/>
            <a:ext cx="43" cy="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10" descr="na01133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 y="6"/>
            <a:ext cx="43" cy="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190500</xdr:colOff>
      <xdr:row>49</xdr:row>
      <xdr:rowOff>504825</xdr:rowOff>
    </xdr:from>
    <xdr:to>
      <xdr:col>0</xdr:col>
      <xdr:colOff>2095499</xdr:colOff>
      <xdr:row>49</xdr:row>
      <xdr:rowOff>981074</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10829925"/>
          <a:ext cx="1904999" cy="476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133346</xdr:colOff>
      <xdr:row>47</xdr:row>
      <xdr:rowOff>542924</xdr:rowOff>
    </xdr:from>
    <xdr:to>
      <xdr:col>0</xdr:col>
      <xdr:colOff>2457449</xdr:colOff>
      <xdr:row>47</xdr:row>
      <xdr:rowOff>1123949</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6" y="9944099"/>
          <a:ext cx="2324103" cy="581025"/>
        </a:xfrm>
        <a:prstGeom prst="rect">
          <a:avLst/>
        </a:prstGeom>
      </xdr:spPr>
    </xdr:pic>
    <xdr:clientData/>
  </xdr:twoCellAnchor>
  <xdr:twoCellAnchor editAs="oneCell">
    <xdr:from>
      <xdr:col>0</xdr:col>
      <xdr:colOff>504825</xdr:colOff>
      <xdr:row>0</xdr:row>
      <xdr:rowOff>0</xdr:rowOff>
    </xdr:from>
    <xdr:to>
      <xdr:col>0</xdr:col>
      <xdr:colOff>1295400</xdr:colOff>
      <xdr:row>1</xdr:row>
      <xdr:rowOff>92075</xdr:rowOff>
    </xdr:to>
    <xdr:pic>
      <xdr:nvPicPr>
        <xdr:cNvPr id="4" name="Picture 12" descr="soystatscov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l="1199" t="8000" r="49600" b="49200"/>
        <a:stretch>
          <a:fillRect/>
        </a:stretch>
      </xdr:blipFill>
      <xdr:spPr bwMode="auto">
        <a:xfrm>
          <a:off x="504825" y="0"/>
          <a:ext cx="790575" cy="66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114301</xdr:colOff>
      <xdr:row>40</xdr:row>
      <xdr:rowOff>676276</xdr:rowOff>
    </xdr:from>
    <xdr:to>
      <xdr:col>0</xdr:col>
      <xdr:colOff>2286001</xdr:colOff>
      <xdr:row>40</xdr:row>
      <xdr:rowOff>1219200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1" y="9544051"/>
          <a:ext cx="2171700" cy="542924"/>
        </a:xfrm>
        <a:prstGeom prst="rect">
          <a:avLst/>
        </a:prstGeom>
      </xdr:spPr>
    </xdr:pic>
    <xdr:clientData/>
  </xdr:twoCellAnchor>
  <xdr:twoCellAnchor editAs="oneCell">
    <xdr:from>
      <xdr:col>0</xdr:col>
      <xdr:colOff>514350</xdr:colOff>
      <xdr:row>0</xdr:row>
      <xdr:rowOff>9525</xdr:rowOff>
    </xdr:from>
    <xdr:to>
      <xdr:col>0</xdr:col>
      <xdr:colOff>1581150</xdr:colOff>
      <xdr:row>2</xdr:row>
      <xdr:rowOff>0</xdr:rowOff>
    </xdr:to>
    <xdr:pic>
      <xdr:nvPicPr>
        <xdr:cNvPr id="14" name="Picture 1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4350" y="9525"/>
          <a:ext cx="1066800" cy="895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40</xdr:row>
      <xdr:rowOff>614361</xdr:rowOff>
    </xdr:from>
    <xdr:to>
      <xdr:col>0</xdr:col>
      <xdr:colOff>2209803</xdr:colOff>
      <xdr:row>40</xdr:row>
      <xdr:rowOff>1152524</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9263061"/>
          <a:ext cx="2095503" cy="538163"/>
        </a:xfrm>
        <a:prstGeom prst="rect">
          <a:avLst/>
        </a:prstGeom>
      </xdr:spPr>
    </xdr:pic>
    <xdr:clientData/>
  </xdr:twoCellAnchor>
  <xdr:twoCellAnchor editAs="oneCell">
    <xdr:from>
      <xdr:col>0</xdr:col>
      <xdr:colOff>752811</xdr:colOff>
      <xdr:row>0</xdr:row>
      <xdr:rowOff>0</xdr:rowOff>
    </xdr:from>
    <xdr:to>
      <xdr:col>0</xdr:col>
      <xdr:colOff>1257300</xdr:colOff>
      <xdr:row>2</xdr:row>
      <xdr:rowOff>38099</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2811" y="0"/>
          <a:ext cx="504489" cy="8096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41</xdr:row>
      <xdr:rowOff>742950</xdr:rowOff>
    </xdr:from>
    <xdr:to>
      <xdr:col>0</xdr:col>
      <xdr:colOff>2238378</xdr:colOff>
      <xdr:row>41</xdr:row>
      <xdr:rowOff>1281113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9582150"/>
          <a:ext cx="2095503" cy="538163"/>
        </a:xfrm>
        <a:prstGeom prst="rect">
          <a:avLst/>
        </a:prstGeom>
      </xdr:spPr>
    </xdr:pic>
    <xdr:clientData/>
  </xdr:twoCellAnchor>
  <xdr:twoCellAnchor editAs="oneCell">
    <xdr:from>
      <xdr:col>0</xdr:col>
      <xdr:colOff>533401</xdr:colOff>
      <xdr:row>0</xdr:row>
      <xdr:rowOff>0</xdr:rowOff>
    </xdr:from>
    <xdr:to>
      <xdr:col>0</xdr:col>
      <xdr:colOff>1343025</xdr:colOff>
      <xdr:row>2</xdr:row>
      <xdr:rowOff>166436</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3401" y="0"/>
          <a:ext cx="809624" cy="852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ttelro@msu.ed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heetViews>
  <sheetFormatPr defaultRowHeight="15" x14ac:dyDescent="0.25"/>
  <sheetData>
    <row r="1" spans="1:2" x14ac:dyDescent="0.25">
      <c r="A1" s="90" t="s">
        <v>83</v>
      </c>
    </row>
    <row r="2" spans="1:2" x14ac:dyDescent="0.25">
      <c r="A2" s="90" t="s">
        <v>87</v>
      </c>
    </row>
    <row r="3" spans="1:2" x14ac:dyDescent="0.25">
      <c r="A3" s="90" t="s">
        <v>88</v>
      </c>
    </row>
    <row r="4" spans="1:2" x14ac:dyDescent="0.25">
      <c r="A4" s="90"/>
    </row>
    <row r="5" spans="1:2" x14ac:dyDescent="0.25">
      <c r="A5" s="91" t="s">
        <v>84</v>
      </c>
    </row>
    <row r="6" spans="1:2" x14ac:dyDescent="0.25">
      <c r="A6" s="91" t="s">
        <v>85</v>
      </c>
    </row>
    <row r="7" spans="1:2" x14ac:dyDescent="0.25">
      <c r="A7" s="91" t="s">
        <v>86</v>
      </c>
    </row>
    <row r="8" spans="1:2" x14ac:dyDescent="0.25">
      <c r="A8" s="91"/>
    </row>
    <row r="9" spans="1:2" x14ac:dyDescent="0.25">
      <c r="A9" s="90" t="s">
        <v>89</v>
      </c>
    </row>
    <row r="10" spans="1:2" x14ac:dyDescent="0.25">
      <c r="A10" t="s">
        <v>90</v>
      </c>
    </row>
    <row r="11" spans="1:2" x14ac:dyDescent="0.25">
      <c r="A11" t="s">
        <v>91</v>
      </c>
    </row>
    <row r="13" spans="1:2" x14ac:dyDescent="0.25">
      <c r="A13" t="s">
        <v>92</v>
      </c>
    </row>
    <row r="14" spans="1:2" x14ac:dyDescent="0.25">
      <c r="A14" s="92" t="s">
        <v>93</v>
      </c>
      <c r="B14" s="93" t="s">
        <v>96</v>
      </c>
    </row>
    <row r="15" spans="1:2" x14ac:dyDescent="0.25">
      <c r="A15" s="94" t="s">
        <v>94</v>
      </c>
    </row>
  </sheetData>
  <sheetProtection algorithmName="SHA-512" hashValue="Z/mlFK7kBmrkSHB6UgrRyxymtboVYl5LGj9GViNOuhNFgJf73zRLRhPuI99YvJ8hd06UDKwYPA9fmrzG7XLARQ==" saltValue="CxN04/BbFB/Gh20AYhYyWw==" spinCount="100000" sheet="1" objects="1" scenarios="1"/>
  <hyperlinks>
    <hyperlink ref="A15" r:id="rId1"/>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workbookViewId="0">
      <selection activeCell="D5" sqref="D5"/>
    </sheetView>
  </sheetViews>
  <sheetFormatPr defaultRowHeight="15" x14ac:dyDescent="0.25"/>
  <cols>
    <col min="1" max="1" width="35.28515625" customWidth="1"/>
    <col min="2" max="2" width="49" style="1" customWidth="1"/>
    <col min="3" max="3" width="1.85546875" customWidth="1"/>
    <col min="4" max="4" width="12" customWidth="1"/>
    <col min="5" max="5" width="9.140625" customWidth="1"/>
  </cols>
  <sheetData>
    <row r="1" spans="1:16" ht="47.25" customHeight="1" x14ac:dyDescent="0.25">
      <c r="A1" s="95" t="s">
        <v>52</v>
      </c>
      <c r="B1" s="95"/>
      <c r="C1" s="95"/>
      <c r="D1" s="95"/>
      <c r="G1" s="2"/>
    </row>
    <row r="2" spans="1:16" ht="7.5" customHeight="1" x14ac:dyDescent="0.25"/>
    <row r="3" spans="1:16" ht="15.75" customHeight="1" x14ac:dyDescent="0.25">
      <c r="C3" s="2"/>
      <c r="D3" s="2" t="s">
        <v>50</v>
      </c>
    </row>
    <row r="4" spans="1:16" ht="15.75" x14ac:dyDescent="0.25">
      <c r="A4" s="27" t="s">
        <v>0</v>
      </c>
      <c r="C4" s="2"/>
      <c r="D4" s="2" t="s">
        <v>51</v>
      </c>
      <c r="E4" s="1"/>
    </row>
    <row r="5" spans="1:16" ht="15.75" x14ac:dyDescent="0.25">
      <c r="A5" s="28" t="s">
        <v>1</v>
      </c>
      <c r="B5" s="3">
        <v>125</v>
      </c>
      <c r="C5" s="86"/>
      <c r="D5" s="25"/>
      <c r="E5" s="1"/>
    </row>
    <row r="6" spans="1:16" ht="15.75" x14ac:dyDescent="0.25">
      <c r="A6" s="28" t="s">
        <v>2</v>
      </c>
      <c r="B6" s="4">
        <v>9.6999999999999993</v>
      </c>
      <c r="C6" s="14"/>
      <c r="D6" s="22"/>
      <c r="E6" s="1"/>
    </row>
    <row r="7" spans="1:16" ht="15.75" x14ac:dyDescent="0.25">
      <c r="A7" s="27" t="s">
        <v>3</v>
      </c>
      <c r="B7" s="5">
        <f>B5*B6</f>
        <v>1212.5</v>
      </c>
      <c r="C7" s="85"/>
      <c r="D7" s="26">
        <f>D5*D6</f>
        <v>0</v>
      </c>
      <c r="E7" s="1"/>
    </row>
    <row r="8" spans="1:16" ht="7.5" customHeight="1" x14ac:dyDescent="0.25">
      <c r="A8" s="28"/>
      <c r="B8" s="4"/>
      <c r="C8" s="11"/>
      <c r="D8" s="11"/>
      <c r="E8" s="6"/>
      <c r="F8" s="6"/>
      <c r="G8" s="6"/>
      <c r="H8" s="6"/>
      <c r="I8" s="6"/>
      <c r="J8" s="6"/>
      <c r="K8" s="6"/>
      <c r="L8" s="6"/>
      <c r="M8" s="6"/>
      <c r="N8" s="6"/>
      <c r="O8" s="6"/>
      <c r="P8" s="6"/>
    </row>
    <row r="9" spans="1:16" ht="18" x14ac:dyDescent="0.25">
      <c r="A9" s="27" t="s">
        <v>58</v>
      </c>
      <c r="C9" s="11"/>
      <c r="D9" s="11"/>
      <c r="O9" s="6"/>
      <c r="P9" s="6"/>
    </row>
    <row r="10" spans="1:16" ht="18" x14ac:dyDescent="0.25">
      <c r="A10" s="27" t="s">
        <v>59</v>
      </c>
      <c r="B10" s="6"/>
      <c r="C10" s="13"/>
      <c r="D10" s="13" t="s">
        <v>57</v>
      </c>
      <c r="E10" s="6"/>
      <c r="F10" s="6"/>
      <c r="G10" s="6"/>
      <c r="H10" s="6"/>
      <c r="I10" s="6"/>
      <c r="J10" s="6"/>
      <c r="K10" s="6"/>
      <c r="L10" s="6"/>
      <c r="M10" s="6"/>
      <c r="N10" s="6"/>
      <c r="O10" s="6"/>
      <c r="P10" s="6"/>
    </row>
    <row r="11" spans="1:16" ht="15.75" x14ac:dyDescent="0.25">
      <c r="A11" s="28" t="s">
        <v>4</v>
      </c>
      <c r="B11" s="4">
        <v>25.74</v>
      </c>
      <c r="C11" s="14"/>
      <c r="D11" s="22"/>
      <c r="E11" s="6"/>
      <c r="F11" s="6"/>
      <c r="G11" s="6"/>
      <c r="H11" s="6"/>
      <c r="I11" s="6"/>
      <c r="J11" s="6"/>
      <c r="K11" s="6"/>
      <c r="L11" s="6"/>
      <c r="M11" s="6"/>
      <c r="N11" s="6"/>
      <c r="O11" s="6"/>
      <c r="P11" s="6"/>
    </row>
    <row r="12" spans="1:16" ht="15.75" x14ac:dyDescent="0.25">
      <c r="A12" s="28" t="s">
        <v>17</v>
      </c>
      <c r="B12" s="4">
        <v>13.34</v>
      </c>
      <c r="C12" s="14"/>
      <c r="D12" s="22"/>
      <c r="E12" s="6"/>
      <c r="F12" s="6"/>
      <c r="G12" s="6"/>
      <c r="H12" s="6"/>
      <c r="I12" s="6"/>
      <c r="J12" s="6"/>
      <c r="K12" s="6"/>
      <c r="L12" s="6"/>
      <c r="M12" s="6"/>
      <c r="N12" s="6"/>
      <c r="O12" s="6"/>
      <c r="P12" s="6"/>
    </row>
    <row r="13" spans="1:16" ht="15.75" x14ac:dyDescent="0.25">
      <c r="A13" s="28" t="s">
        <v>5</v>
      </c>
      <c r="B13" s="4">
        <v>20.83</v>
      </c>
      <c r="C13" s="14"/>
      <c r="D13" s="22"/>
      <c r="E13" s="6"/>
      <c r="F13" s="6"/>
      <c r="G13" s="6"/>
      <c r="H13" s="6"/>
      <c r="I13" s="6"/>
      <c r="J13" s="6"/>
      <c r="K13" s="6"/>
      <c r="L13" s="6"/>
      <c r="M13" s="6"/>
      <c r="N13" s="6"/>
      <c r="O13" s="6"/>
      <c r="P13" s="6"/>
    </row>
    <row r="14" spans="1:16" ht="15.75" x14ac:dyDescent="0.25">
      <c r="A14" s="28" t="s">
        <v>6</v>
      </c>
      <c r="B14" s="4">
        <v>18.98</v>
      </c>
      <c r="C14" s="14"/>
      <c r="D14" s="22"/>
    </row>
    <row r="15" spans="1:16" ht="15.75" x14ac:dyDescent="0.25">
      <c r="A15" s="28" t="s">
        <v>7</v>
      </c>
      <c r="B15" s="4">
        <v>8.9499999999999993</v>
      </c>
      <c r="C15" s="14"/>
      <c r="D15" s="22"/>
      <c r="E15" s="6"/>
      <c r="F15" s="6"/>
      <c r="G15" s="6"/>
      <c r="H15" s="6"/>
      <c r="I15" s="6"/>
      <c r="J15" s="6"/>
      <c r="K15" s="6"/>
      <c r="L15" s="6"/>
      <c r="M15" s="6"/>
      <c r="N15" s="6"/>
      <c r="O15" s="6"/>
      <c r="P15" s="6"/>
    </row>
    <row r="16" spans="1:16" ht="15.75" x14ac:dyDescent="0.25">
      <c r="A16" s="28" t="s">
        <v>8</v>
      </c>
      <c r="B16" s="4">
        <v>9.16</v>
      </c>
      <c r="C16" s="14"/>
      <c r="D16" s="22"/>
      <c r="E16" s="6"/>
      <c r="F16" s="6"/>
      <c r="G16" s="6"/>
      <c r="H16" s="6"/>
      <c r="I16" s="6"/>
      <c r="J16" s="6"/>
      <c r="K16" s="6"/>
      <c r="L16" s="6"/>
      <c r="M16" s="6"/>
      <c r="N16" s="6"/>
      <c r="O16" s="6"/>
      <c r="P16" s="6"/>
    </row>
    <row r="17" spans="1:4" ht="15.75" x14ac:dyDescent="0.25">
      <c r="A17" s="28" t="s">
        <v>21</v>
      </c>
      <c r="B17" s="4">
        <v>37.86</v>
      </c>
      <c r="C17" s="14"/>
      <c r="D17" s="22"/>
    </row>
    <row r="18" spans="1:4" ht="15.75" x14ac:dyDescent="0.25">
      <c r="A18" s="28" t="s">
        <v>31</v>
      </c>
      <c r="B18" s="4">
        <v>70</v>
      </c>
      <c r="C18" s="14"/>
      <c r="D18" s="22"/>
    </row>
    <row r="19" spans="1:4" ht="15.75" x14ac:dyDescent="0.25">
      <c r="A19" s="27" t="s">
        <v>22</v>
      </c>
      <c r="B19" s="4"/>
      <c r="C19" s="12"/>
      <c r="D19" s="12"/>
    </row>
    <row r="20" spans="1:4" ht="18" x14ac:dyDescent="0.25">
      <c r="A20" s="28" t="s">
        <v>60</v>
      </c>
      <c r="B20" s="4">
        <v>97.75</v>
      </c>
      <c r="C20" s="14"/>
      <c r="D20" s="22"/>
    </row>
    <row r="21" spans="1:4" ht="15.75" x14ac:dyDescent="0.25">
      <c r="A21" s="28" t="s">
        <v>29</v>
      </c>
      <c r="B21" s="4">
        <v>45</v>
      </c>
      <c r="C21" s="14"/>
      <c r="D21" s="22"/>
    </row>
    <row r="22" spans="1:4" ht="18" x14ac:dyDescent="0.25">
      <c r="A22" s="28" t="s">
        <v>61</v>
      </c>
      <c r="B22" s="4">
        <v>100</v>
      </c>
      <c r="C22" s="88"/>
      <c r="D22" s="23"/>
    </row>
    <row r="23" spans="1:4" ht="18" x14ac:dyDescent="0.25">
      <c r="A23" s="28" t="s">
        <v>62</v>
      </c>
      <c r="B23" s="4">
        <v>7.5</v>
      </c>
      <c r="C23" s="14"/>
      <c r="D23" s="22"/>
    </row>
    <row r="24" spans="1:4" ht="7.5" customHeight="1" x14ac:dyDescent="0.25">
      <c r="A24" s="28"/>
      <c r="B24" s="4"/>
      <c r="C24" s="14"/>
      <c r="D24" s="12"/>
    </row>
    <row r="25" spans="1:4" ht="15.75" x14ac:dyDescent="0.25">
      <c r="A25" s="28" t="s">
        <v>9</v>
      </c>
      <c r="B25" s="4">
        <v>225</v>
      </c>
      <c r="C25" s="14"/>
      <c r="D25" s="22"/>
    </row>
    <row r="26" spans="1:4" ht="7.5" customHeight="1" x14ac:dyDescent="0.25">
      <c r="A26" s="28"/>
      <c r="B26" s="4"/>
      <c r="C26" s="14"/>
      <c r="D26" s="12"/>
    </row>
    <row r="27" spans="1:4" ht="15.75" x14ac:dyDescent="0.25">
      <c r="A27" s="27" t="s">
        <v>10</v>
      </c>
      <c r="B27" s="4"/>
      <c r="C27" s="14"/>
      <c r="D27" s="12"/>
    </row>
    <row r="28" spans="1:4" ht="18" x14ac:dyDescent="0.25">
      <c r="A28" s="28" t="s">
        <v>63</v>
      </c>
      <c r="B28" s="4">
        <f>B5*0.06*5</f>
        <v>37.5</v>
      </c>
      <c r="C28" s="14"/>
      <c r="D28" s="22"/>
    </row>
    <row r="29" spans="1:4" ht="15.75" x14ac:dyDescent="0.25">
      <c r="A29" s="28" t="s">
        <v>11</v>
      </c>
      <c r="B29" s="4">
        <v>32.07</v>
      </c>
      <c r="C29" s="14"/>
      <c r="D29" s="22"/>
    </row>
    <row r="30" spans="1:4" ht="18" x14ac:dyDescent="0.25">
      <c r="A30" s="28" t="s">
        <v>64</v>
      </c>
      <c r="B30" s="4">
        <f>B5*0.5</f>
        <v>62.5</v>
      </c>
      <c r="C30" s="89"/>
      <c r="D30" s="24"/>
    </row>
    <row r="31" spans="1:4" ht="15.75" x14ac:dyDescent="0.25">
      <c r="A31" s="28" t="s">
        <v>12</v>
      </c>
      <c r="B31" s="4">
        <v>6.44</v>
      </c>
      <c r="C31" s="14"/>
      <c r="D31" s="22"/>
    </row>
    <row r="32" spans="1:4" ht="15.75" x14ac:dyDescent="0.25">
      <c r="A32" s="28" t="s">
        <v>81</v>
      </c>
      <c r="B32" s="4"/>
      <c r="C32" s="14"/>
      <c r="D32" s="22"/>
    </row>
    <row r="33" spans="1:13" ht="15.75" x14ac:dyDescent="0.25">
      <c r="A33" s="27" t="s">
        <v>23</v>
      </c>
      <c r="B33" s="5">
        <f>SUM(B11:B31)</f>
        <v>818.62000000000012</v>
      </c>
      <c r="C33" s="87"/>
      <c r="D33" s="21">
        <f>SUM(D11:D31)</f>
        <v>0</v>
      </c>
    </row>
    <row r="34" spans="1:13" ht="7.5" customHeight="1" x14ac:dyDescent="0.25">
      <c r="A34" s="27"/>
      <c r="B34" s="4"/>
      <c r="C34" s="86"/>
      <c r="D34" s="11"/>
    </row>
    <row r="35" spans="1:13" ht="15.75" x14ac:dyDescent="0.25">
      <c r="A35" s="27" t="s">
        <v>24</v>
      </c>
      <c r="B35" s="5">
        <f>B7-B33</f>
        <v>393.87999999999988</v>
      </c>
      <c r="C35" s="87"/>
      <c r="D35" s="21">
        <f>D7-D33</f>
        <v>0</v>
      </c>
    </row>
    <row r="36" spans="1:13" ht="7.5" customHeight="1" x14ac:dyDescent="0.25">
      <c r="A36" s="28"/>
      <c r="B36" s="4"/>
      <c r="C36" s="86"/>
      <c r="D36" s="11"/>
    </row>
    <row r="37" spans="1:13" ht="15.75" x14ac:dyDescent="0.25">
      <c r="A37" s="27" t="s">
        <v>25</v>
      </c>
      <c r="B37" s="5">
        <f>B33/B5</f>
        <v>6.548960000000001</v>
      </c>
      <c r="C37" s="87"/>
      <c r="D37" s="21" t="e">
        <f>D33/D5</f>
        <v>#DIV/0!</v>
      </c>
    </row>
    <row r="38" spans="1:13" ht="8.25" customHeight="1" thickBot="1" x14ac:dyDescent="0.3"/>
    <row r="39" spans="1:13" ht="21.75" customHeight="1" thickTop="1" x14ac:dyDescent="0.25">
      <c r="A39" s="17" t="s">
        <v>32</v>
      </c>
      <c r="B39" s="18"/>
      <c r="C39" s="19"/>
      <c r="D39" s="17"/>
    </row>
    <row r="40" spans="1:13" ht="51" customHeight="1" x14ac:dyDescent="0.25">
      <c r="A40" s="96" t="s">
        <v>54</v>
      </c>
      <c r="B40" s="96"/>
      <c r="C40" s="96"/>
      <c r="D40" s="96"/>
    </row>
    <row r="41" spans="1:13" ht="36.75" customHeight="1" x14ac:dyDescent="0.25">
      <c r="A41" s="96" t="s">
        <v>55</v>
      </c>
      <c r="B41" s="96"/>
      <c r="C41" s="96"/>
      <c r="D41" s="96"/>
    </row>
    <row r="42" spans="1:13" ht="21.75" customHeight="1" x14ac:dyDescent="0.25">
      <c r="A42" t="s">
        <v>42</v>
      </c>
    </row>
    <row r="43" spans="1:13" ht="35.25" customHeight="1" x14ac:dyDescent="0.25">
      <c r="A43" s="96" t="s">
        <v>56</v>
      </c>
      <c r="B43" s="96"/>
      <c r="C43" s="96"/>
      <c r="D43" s="96"/>
    </row>
    <row r="44" spans="1:13" ht="17.25" x14ac:dyDescent="0.25">
      <c r="A44" t="s">
        <v>35</v>
      </c>
    </row>
    <row r="45" spans="1:13" ht="17.25" customHeight="1" x14ac:dyDescent="0.25">
      <c r="A45" t="s">
        <v>36</v>
      </c>
    </row>
    <row r="46" spans="1:13" ht="19.5" customHeight="1" x14ac:dyDescent="0.25">
      <c r="A46" t="s">
        <v>34</v>
      </c>
    </row>
    <row r="47" spans="1:13" ht="9.75" customHeight="1" thickBot="1" x14ac:dyDescent="0.3">
      <c r="A47" s="7"/>
      <c r="B47" s="7"/>
      <c r="C47" s="7"/>
      <c r="D47" s="7"/>
      <c r="E47" s="7"/>
      <c r="F47" s="7"/>
      <c r="G47" s="7"/>
      <c r="H47" s="7"/>
      <c r="I47" s="7"/>
      <c r="J47" s="7"/>
      <c r="K47" s="7"/>
      <c r="L47" s="7"/>
      <c r="M47" s="7"/>
    </row>
    <row r="48" spans="1:13" ht="15.75" customHeight="1" thickTop="1" x14ac:dyDescent="0.25">
      <c r="A48" s="100" t="s">
        <v>47</v>
      </c>
      <c r="B48" s="101"/>
      <c r="C48" s="101"/>
      <c r="D48" s="102"/>
      <c r="E48" s="15"/>
      <c r="F48" s="15"/>
      <c r="G48" s="15"/>
      <c r="H48" s="15"/>
      <c r="I48" s="15"/>
    </row>
    <row r="49" spans="1:9" ht="15" customHeight="1" thickBot="1" x14ac:dyDescent="0.3">
      <c r="A49" s="103" t="s">
        <v>48</v>
      </c>
      <c r="B49" s="104"/>
      <c r="C49" s="104"/>
      <c r="D49" s="105"/>
      <c r="E49" s="15"/>
      <c r="F49" s="15"/>
      <c r="G49" s="15"/>
      <c r="H49" s="15"/>
      <c r="I49" s="15"/>
    </row>
    <row r="50" spans="1:9" ht="146.25" customHeight="1" thickTop="1" thickBot="1" x14ac:dyDescent="0.3">
      <c r="A50" s="16"/>
      <c r="B50" s="97" t="s">
        <v>53</v>
      </c>
      <c r="C50" s="98"/>
      <c r="D50" s="99"/>
      <c r="E50" s="20"/>
      <c r="F50" s="20"/>
      <c r="G50" s="20"/>
      <c r="H50" s="20"/>
      <c r="I50" s="20"/>
    </row>
    <row r="51" spans="1:9" ht="15.75" thickTop="1" x14ac:dyDescent="0.25"/>
  </sheetData>
  <sheetProtection algorithmName="SHA-512" hashValue="nC3d3gyYAEpLiDaCs7I1v0MuX1t3DoVEwIK38Fex+x3DUaD+HwsJxTVyMPK3YbxF92S/ktGobbGN5YgaoCAgfg==" saltValue="yaPv1lMCJ2Onq/PCDPo7BQ==" spinCount="100000" sheet="1" objects="1" scenarios="1"/>
  <mergeCells count="7">
    <mergeCell ref="A1:D1"/>
    <mergeCell ref="A40:D40"/>
    <mergeCell ref="A41:D41"/>
    <mergeCell ref="A43:D43"/>
    <mergeCell ref="B50:D50"/>
    <mergeCell ref="A48:D48"/>
    <mergeCell ref="A49:D49"/>
  </mergeCells>
  <pageMargins left="1.25" right="0.75" top="0.5" bottom="0.25" header="0.3" footer="0.3"/>
  <pageSetup scale="76" fitToWidth="0"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selection activeCell="D5" sqref="D5"/>
    </sheetView>
  </sheetViews>
  <sheetFormatPr defaultRowHeight="15" x14ac:dyDescent="0.25"/>
  <cols>
    <col min="1" max="1" width="38.85546875" customWidth="1"/>
    <col min="2" max="2" width="38.5703125" customWidth="1"/>
    <col min="3" max="3" width="3" customWidth="1"/>
    <col min="4" max="4" width="15" customWidth="1"/>
  </cols>
  <sheetData>
    <row r="1" spans="1:7" ht="45" customHeight="1" x14ac:dyDescent="0.3">
      <c r="A1" s="106" t="s">
        <v>65</v>
      </c>
      <c r="B1" s="106"/>
      <c r="C1" s="106"/>
      <c r="D1" s="106"/>
      <c r="G1" s="2"/>
    </row>
    <row r="2" spans="1:7" ht="7.5" customHeight="1" x14ac:dyDescent="0.25">
      <c r="A2" s="8"/>
      <c r="B2" s="8"/>
      <c r="C2" s="29"/>
      <c r="G2" s="2"/>
    </row>
    <row r="3" spans="1:7" ht="15" customHeight="1" x14ac:dyDescent="0.25">
      <c r="A3" s="28"/>
      <c r="B3" s="28"/>
      <c r="C3" s="32"/>
      <c r="D3" s="27" t="s">
        <v>50</v>
      </c>
    </row>
    <row r="4" spans="1:7" ht="15.75" x14ac:dyDescent="0.25">
      <c r="A4" s="27" t="s">
        <v>0</v>
      </c>
      <c r="B4" s="28"/>
      <c r="C4" s="32"/>
      <c r="D4" s="27" t="s">
        <v>51</v>
      </c>
    </row>
    <row r="5" spans="1:7" ht="15.75" x14ac:dyDescent="0.25">
      <c r="A5" s="28" t="s">
        <v>1</v>
      </c>
      <c r="B5" s="33">
        <v>35</v>
      </c>
      <c r="C5" s="34"/>
      <c r="D5" s="35"/>
    </row>
    <row r="6" spans="1:7" ht="15.75" x14ac:dyDescent="0.25">
      <c r="A6" s="28" t="s">
        <v>2</v>
      </c>
      <c r="B6" s="36">
        <v>24</v>
      </c>
      <c r="C6" s="37"/>
      <c r="D6" s="38"/>
    </row>
    <row r="7" spans="1:7" ht="15.75" x14ac:dyDescent="0.25">
      <c r="A7" s="27" t="s">
        <v>3</v>
      </c>
      <c r="B7" s="39">
        <f>B5*B6</f>
        <v>840</v>
      </c>
      <c r="C7" s="40"/>
      <c r="D7" s="41">
        <f>D5*D6</f>
        <v>0</v>
      </c>
    </row>
    <row r="8" spans="1:7" ht="7.5" customHeight="1" x14ac:dyDescent="0.25">
      <c r="A8" s="28"/>
      <c r="B8" s="36"/>
      <c r="C8" s="42"/>
      <c r="D8" s="43"/>
    </row>
    <row r="9" spans="1:7" ht="18" x14ac:dyDescent="0.25">
      <c r="A9" s="27" t="s">
        <v>67</v>
      </c>
      <c r="B9" s="36"/>
      <c r="C9" s="42"/>
      <c r="D9" s="43"/>
    </row>
    <row r="10" spans="1:7" ht="18" x14ac:dyDescent="0.25">
      <c r="A10" s="27" t="s">
        <v>59</v>
      </c>
      <c r="B10" s="36"/>
      <c r="C10" s="44"/>
      <c r="D10" s="45"/>
    </row>
    <row r="11" spans="1:7" ht="15.75" x14ac:dyDescent="0.25">
      <c r="A11" s="28" t="s">
        <v>18</v>
      </c>
      <c r="B11" s="36">
        <v>11.9</v>
      </c>
      <c r="C11" s="37"/>
      <c r="D11" s="38"/>
    </row>
    <row r="12" spans="1:7" ht="15.75" x14ac:dyDescent="0.25">
      <c r="A12" s="28" t="s">
        <v>19</v>
      </c>
      <c r="B12" s="36">
        <v>15.06</v>
      </c>
      <c r="C12" s="37"/>
      <c r="D12" s="38"/>
    </row>
    <row r="13" spans="1:7" ht="15.75" x14ac:dyDescent="0.25">
      <c r="A13" s="28" t="s">
        <v>26</v>
      </c>
      <c r="B13" s="36">
        <f>11.9*2</f>
        <v>23.8</v>
      </c>
      <c r="C13" s="37"/>
      <c r="D13" s="38"/>
    </row>
    <row r="14" spans="1:7" ht="15.75" x14ac:dyDescent="0.25">
      <c r="A14" s="28" t="s">
        <v>16</v>
      </c>
      <c r="B14" s="36">
        <v>12.87</v>
      </c>
      <c r="C14" s="37"/>
      <c r="D14" s="38"/>
    </row>
    <row r="15" spans="1:7" ht="15.75" x14ac:dyDescent="0.25">
      <c r="A15" s="28" t="s">
        <v>6</v>
      </c>
      <c r="B15" s="36">
        <v>17.14</v>
      </c>
      <c r="C15" s="37"/>
      <c r="D15" s="38"/>
    </row>
    <row r="16" spans="1:7" ht="15.75" x14ac:dyDescent="0.25">
      <c r="A16" s="28" t="s">
        <v>7</v>
      </c>
      <c r="B16" s="36">
        <v>8.9499999999999993</v>
      </c>
      <c r="C16" s="37"/>
      <c r="D16" s="38"/>
    </row>
    <row r="17" spans="1:4" ht="15.75" x14ac:dyDescent="0.25">
      <c r="A17" s="28" t="s">
        <v>30</v>
      </c>
      <c r="B17" s="36">
        <v>25.24</v>
      </c>
      <c r="C17" s="37"/>
      <c r="D17" s="38"/>
    </row>
    <row r="18" spans="1:4" ht="15.75" x14ac:dyDescent="0.25">
      <c r="A18" s="28" t="s">
        <v>31</v>
      </c>
      <c r="B18" s="36">
        <v>70</v>
      </c>
      <c r="C18" s="37"/>
      <c r="D18" s="38"/>
    </row>
    <row r="19" spans="1:4" ht="15.75" x14ac:dyDescent="0.25">
      <c r="A19" s="27" t="s">
        <v>22</v>
      </c>
      <c r="B19" s="36"/>
      <c r="C19" s="46"/>
      <c r="D19" s="47"/>
    </row>
    <row r="20" spans="1:4" ht="18" x14ac:dyDescent="0.25">
      <c r="A20" s="28" t="s">
        <v>68</v>
      </c>
      <c r="B20" s="36">
        <v>50</v>
      </c>
      <c r="C20" s="37"/>
      <c r="D20" s="38"/>
    </row>
    <row r="21" spans="1:4" ht="15.75" x14ac:dyDescent="0.25">
      <c r="A21" s="28" t="s">
        <v>20</v>
      </c>
      <c r="B21" s="36">
        <v>7.25</v>
      </c>
      <c r="C21" s="37"/>
      <c r="D21" s="38"/>
    </row>
    <row r="22" spans="1:4" ht="18" x14ac:dyDescent="0.25">
      <c r="A22" s="28" t="s">
        <v>69</v>
      </c>
      <c r="B22" s="48">
        <v>55</v>
      </c>
      <c r="C22" s="49"/>
      <c r="D22" s="50"/>
    </row>
    <row r="23" spans="1:4" ht="18" x14ac:dyDescent="0.25">
      <c r="A23" s="28" t="s">
        <v>70</v>
      </c>
      <c r="B23" s="48">
        <v>7.5</v>
      </c>
      <c r="C23" s="37"/>
      <c r="D23" s="38"/>
    </row>
    <row r="24" spans="1:4" ht="7.5" customHeight="1" x14ac:dyDescent="0.25">
      <c r="A24" s="28"/>
      <c r="B24" s="48"/>
      <c r="C24" s="46"/>
      <c r="D24" s="47"/>
    </row>
    <row r="25" spans="1:4" ht="15.75" x14ac:dyDescent="0.25">
      <c r="A25" s="28" t="s">
        <v>9</v>
      </c>
      <c r="B25" s="36">
        <v>225</v>
      </c>
      <c r="C25" s="37"/>
      <c r="D25" s="38"/>
    </row>
    <row r="26" spans="1:4" ht="7.5" customHeight="1" x14ac:dyDescent="0.25">
      <c r="A26" s="28"/>
      <c r="B26" s="36"/>
      <c r="C26" s="46"/>
      <c r="D26" s="47"/>
    </row>
    <row r="27" spans="1:4" ht="15.75" x14ac:dyDescent="0.25">
      <c r="A27" s="27" t="s">
        <v>10</v>
      </c>
      <c r="B27" s="36"/>
      <c r="C27" s="46"/>
      <c r="D27" s="47"/>
    </row>
    <row r="28" spans="1:4" ht="15.75" x14ac:dyDescent="0.25">
      <c r="A28" s="28" t="s">
        <v>11</v>
      </c>
      <c r="B28" s="36">
        <v>30.29</v>
      </c>
      <c r="C28" s="37"/>
      <c r="D28" s="38"/>
    </row>
    <row r="29" spans="1:4" ht="18" x14ac:dyDescent="0.25">
      <c r="A29" s="28" t="s">
        <v>71</v>
      </c>
      <c r="B29" s="36">
        <f>B5*0.5</f>
        <v>17.5</v>
      </c>
      <c r="C29" s="37"/>
      <c r="D29" s="38"/>
    </row>
    <row r="30" spans="1:4" ht="15.75" x14ac:dyDescent="0.25">
      <c r="A30" s="28" t="s">
        <v>12</v>
      </c>
      <c r="B30" s="36">
        <v>6.44</v>
      </c>
      <c r="C30" s="37"/>
      <c r="D30" s="38"/>
    </row>
    <row r="31" spans="1:4" ht="15.75" x14ac:dyDescent="0.25">
      <c r="A31" s="28" t="s">
        <v>82</v>
      </c>
      <c r="B31" s="36"/>
      <c r="C31" s="37"/>
      <c r="D31" s="38"/>
    </row>
    <row r="32" spans="1:4" ht="15.75" x14ac:dyDescent="0.25">
      <c r="A32" s="27" t="s">
        <v>23</v>
      </c>
      <c r="B32" s="51">
        <f>SUM(B11:B30)</f>
        <v>583.94000000000005</v>
      </c>
      <c r="C32" s="52"/>
      <c r="D32" s="53">
        <f>SUM(D11:D30)</f>
        <v>0</v>
      </c>
    </row>
    <row r="33" spans="1:9" ht="7.5" customHeight="1" x14ac:dyDescent="0.25">
      <c r="A33" s="27"/>
      <c r="B33" s="48"/>
      <c r="C33" s="54"/>
      <c r="D33" s="28"/>
    </row>
    <row r="34" spans="1:9" ht="15.75" x14ac:dyDescent="0.25">
      <c r="A34" s="27" t="s">
        <v>24</v>
      </c>
      <c r="B34" s="51">
        <f>B7-B32</f>
        <v>256.05999999999995</v>
      </c>
      <c r="C34" s="52"/>
      <c r="D34" s="53">
        <f>D7-D32</f>
        <v>0</v>
      </c>
    </row>
    <row r="35" spans="1:9" ht="7.5" customHeight="1" x14ac:dyDescent="0.25">
      <c r="A35" s="28"/>
      <c r="B35" s="48"/>
      <c r="C35" s="54"/>
      <c r="D35" s="28"/>
    </row>
    <row r="36" spans="1:9" ht="15.75" x14ac:dyDescent="0.25">
      <c r="A36" s="27" t="s">
        <v>25</v>
      </c>
      <c r="B36" s="39">
        <f>B32/B5</f>
        <v>16.684000000000001</v>
      </c>
      <c r="C36" s="52"/>
      <c r="D36" s="53" t="e">
        <f>D32/D5</f>
        <v>#DIV/0!</v>
      </c>
    </row>
    <row r="37" spans="1:9" ht="8.25" customHeight="1" thickBot="1" x14ac:dyDescent="0.3">
      <c r="A37" s="27"/>
      <c r="B37" s="39"/>
      <c r="C37" s="52"/>
      <c r="D37" s="66"/>
    </row>
    <row r="38" spans="1:9" ht="21" customHeight="1" thickTop="1" x14ac:dyDescent="0.25">
      <c r="A38" s="17" t="s">
        <v>32</v>
      </c>
      <c r="B38" s="17"/>
      <c r="C38" s="17"/>
      <c r="D38" s="17"/>
    </row>
    <row r="39" spans="1:9" ht="52.5" customHeight="1" x14ac:dyDescent="0.25">
      <c r="A39" s="96" t="s">
        <v>73</v>
      </c>
      <c r="B39" s="96"/>
      <c r="C39" s="96"/>
      <c r="D39" s="96"/>
    </row>
    <row r="40" spans="1:9" ht="36" customHeight="1" x14ac:dyDescent="0.25">
      <c r="A40" s="96" t="s">
        <v>74</v>
      </c>
      <c r="B40" s="96"/>
      <c r="C40" s="96"/>
      <c r="D40" s="96"/>
    </row>
    <row r="41" spans="1:9" ht="21" customHeight="1" x14ac:dyDescent="0.25">
      <c r="A41" t="s">
        <v>37</v>
      </c>
    </row>
    <row r="42" spans="1:9" ht="20.25" customHeight="1" x14ac:dyDescent="0.25">
      <c r="A42" t="s">
        <v>38</v>
      </c>
    </row>
    <row r="43" spans="1:9" ht="19.5" customHeight="1" x14ac:dyDescent="0.25">
      <c r="A43" t="s">
        <v>33</v>
      </c>
    </row>
    <row r="44" spans="1:9" ht="20.25" customHeight="1" x14ac:dyDescent="0.25">
      <c r="A44" t="s">
        <v>39</v>
      </c>
    </row>
    <row r="45" spans="1:9" ht="9" customHeight="1" thickBot="1" x14ac:dyDescent="0.3"/>
    <row r="46" spans="1:9" ht="15" customHeight="1" x14ac:dyDescent="0.25">
      <c r="A46" s="107" t="s">
        <v>47</v>
      </c>
      <c r="B46" s="108"/>
      <c r="C46" s="108"/>
      <c r="D46" s="109"/>
      <c r="E46" s="15"/>
      <c r="F46" s="15"/>
      <c r="G46" s="15"/>
      <c r="H46" s="15"/>
      <c r="I46" s="15"/>
    </row>
    <row r="47" spans="1:9" ht="15" customHeight="1" thickBot="1" x14ac:dyDescent="0.3">
      <c r="A47" s="110" t="s">
        <v>48</v>
      </c>
      <c r="B47" s="111"/>
      <c r="C47" s="111"/>
      <c r="D47" s="112"/>
      <c r="E47" s="15"/>
      <c r="F47" s="15"/>
      <c r="G47" s="15"/>
      <c r="H47" s="15"/>
      <c r="I47" s="15"/>
    </row>
    <row r="48" spans="1:9" ht="156" customHeight="1" thickBot="1" x14ac:dyDescent="0.3">
      <c r="A48" s="58"/>
      <c r="B48" s="113" t="s">
        <v>46</v>
      </c>
      <c r="C48" s="113"/>
      <c r="D48" s="113"/>
      <c r="E48" s="20"/>
      <c r="F48" s="20"/>
      <c r="G48" s="20"/>
      <c r="H48" s="20"/>
      <c r="I48" s="20"/>
    </row>
    <row r="49" spans="1:9" x14ac:dyDescent="0.25">
      <c r="A49" s="57"/>
      <c r="B49" s="57"/>
      <c r="C49" s="57"/>
      <c r="D49" s="57"/>
      <c r="E49" s="57"/>
      <c r="F49" s="57"/>
      <c r="G49" s="57"/>
      <c r="H49" s="57"/>
      <c r="I49" s="57"/>
    </row>
  </sheetData>
  <sheetProtection algorithmName="SHA-512" hashValue="pxjC4vE7pvirChFEXkZv//CcrC8YzN7alzWqXnBK0y6tcS6EJG8eIk/WCEXU7ePquCnrxm+cirtVcVHj/h/bBw==" saltValue="4lI9SYuFfsJ0ifZ0pAwKXQ==" spinCount="100000" sheet="1" objects="1" scenarios="1"/>
  <mergeCells count="6">
    <mergeCell ref="A1:D1"/>
    <mergeCell ref="A46:D46"/>
    <mergeCell ref="A47:D47"/>
    <mergeCell ref="B48:D48"/>
    <mergeCell ref="A39:D39"/>
    <mergeCell ref="A40:D40"/>
  </mergeCells>
  <printOptions horizontalCentered="1" verticalCentered="1"/>
  <pageMargins left="1.25" right="1" top="0.5" bottom="0.25" header="0.3" footer="0.3"/>
  <pageSetup scale="79" fitToWidth="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workbookViewId="0">
      <selection activeCell="D5" sqref="D5"/>
    </sheetView>
  </sheetViews>
  <sheetFormatPr defaultRowHeight="15" x14ac:dyDescent="0.25"/>
  <cols>
    <col min="1" max="1" width="36.7109375" customWidth="1"/>
    <col min="2" max="2" width="38.28515625" customWidth="1"/>
    <col min="3" max="3" width="3.85546875" style="29" customWidth="1"/>
    <col min="4" max="4" width="12" customWidth="1"/>
  </cols>
  <sheetData>
    <row r="1" spans="1:10" ht="55.5" customHeight="1" x14ac:dyDescent="0.3">
      <c r="A1" s="106" t="s">
        <v>76</v>
      </c>
      <c r="B1" s="106"/>
      <c r="C1" s="106"/>
      <c r="D1" s="106"/>
      <c r="F1" s="2"/>
    </row>
    <row r="2" spans="1:10" ht="15.75" customHeight="1" x14ac:dyDescent="0.25"/>
    <row r="3" spans="1:10" ht="15" customHeight="1" x14ac:dyDescent="0.25">
      <c r="A3" s="28"/>
      <c r="B3" s="28"/>
      <c r="C3" s="32"/>
      <c r="D3" s="27" t="s">
        <v>50</v>
      </c>
    </row>
    <row r="4" spans="1:10" ht="15.75" x14ac:dyDescent="0.25">
      <c r="A4" s="27" t="s">
        <v>0</v>
      </c>
      <c r="B4" s="28"/>
      <c r="C4" s="32"/>
      <c r="D4" s="27" t="s">
        <v>51</v>
      </c>
      <c r="J4" s="70"/>
    </row>
    <row r="5" spans="1:10" ht="15.75" x14ac:dyDescent="0.25">
      <c r="A5" s="28" t="s">
        <v>1</v>
      </c>
      <c r="B5" s="59">
        <v>80</v>
      </c>
      <c r="C5" s="34"/>
      <c r="D5" s="60"/>
      <c r="H5" s="70"/>
    </row>
    <row r="6" spans="1:10" ht="15.75" x14ac:dyDescent="0.25">
      <c r="A6" s="28" t="s">
        <v>2</v>
      </c>
      <c r="B6" s="48">
        <v>5.6</v>
      </c>
      <c r="C6" s="37"/>
      <c r="D6" s="61"/>
    </row>
    <row r="7" spans="1:10" ht="15.75" x14ac:dyDescent="0.25">
      <c r="A7" s="27" t="s">
        <v>3</v>
      </c>
      <c r="B7" s="51">
        <f>B5*B6</f>
        <v>448</v>
      </c>
      <c r="C7" s="40"/>
      <c r="D7" s="62">
        <f>D5*D6</f>
        <v>0</v>
      </c>
    </row>
    <row r="8" spans="1:10" ht="7.5" customHeight="1" x14ac:dyDescent="0.25">
      <c r="A8" s="28"/>
      <c r="B8" s="48"/>
      <c r="C8" s="42"/>
      <c r="D8" s="43"/>
    </row>
    <row r="9" spans="1:10" ht="18" x14ac:dyDescent="0.25">
      <c r="A9" s="27" t="s">
        <v>67</v>
      </c>
      <c r="B9" s="48"/>
      <c r="C9" s="42"/>
      <c r="D9" s="43"/>
    </row>
    <row r="10" spans="1:10" ht="18" x14ac:dyDescent="0.25">
      <c r="A10" s="27" t="s">
        <v>59</v>
      </c>
      <c r="B10" s="48"/>
      <c r="C10" s="44"/>
      <c r="D10" s="45"/>
    </row>
    <row r="11" spans="1:10" ht="15.75" x14ac:dyDescent="0.25">
      <c r="A11" s="28" t="s">
        <v>27</v>
      </c>
      <c r="B11" s="48">
        <v>26.68</v>
      </c>
      <c r="C11" s="37"/>
      <c r="D11" s="61"/>
    </row>
    <row r="12" spans="1:10" ht="15.75" x14ac:dyDescent="0.25">
      <c r="A12" s="28" t="s">
        <v>13</v>
      </c>
      <c r="B12" s="48">
        <v>15.06</v>
      </c>
      <c r="C12" s="37"/>
      <c r="D12" s="61"/>
    </row>
    <row r="13" spans="1:10" ht="15.75" x14ac:dyDescent="0.25">
      <c r="A13" s="28" t="s">
        <v>8</v>
      </c>
      <c r="B13" s="48">
        <v>9.16</v>
      </c>
      <c r="C13" s="37"/>
      <c r="D13" s="61"/>
    </row>
    <row r="14" spans="1:10" ht="18" x14ac:dyDescent="0.25">
      <c r="A14" s="28" t="s">
        <v>75</v>
      </c>
      <c r="B14" s="48">
        <v>38.700000000000003</v>
      </c>
      <c r="C14" s="37"/>
      <c r="D14" s="61"/>
    </row>
    <row r="15" spans="1:10" ht="18" x14ac:dyDescent="0.25">
      <c r="A15" s="28" t="s">
        <v>69</v>
      </c>
      <c r="B15" s="48">
        <v>55</v>
      </c>
      <c r="C15" s="37"/>
      <c r="D15" s="61"/>
    </row>
    <row r="16" spans="1:10" ht="18" x14ac:dyDescent="0.25">
      <c r="A16" s="28" t="s">
        <v>62</v>
      </c>
      <c r="B16" s="48">
        <v>7.5</v>
      </c>
      <c r="C16" s="37"/>
      <c r="D16" s="61"/>
    </row>
    <row r="17" spans="1:4" ht="7.5" customHeight="1" x14ac:dyDescent="0.25">
      <c r="A17" s="28"/>
      <c r="B17" s="48"/>
      <c r="C17" s="46"/>
      <c r="D17" s="55"/>
    </row>
    <row r="18" spans="1:4" ht="15.75" x14ac:dyDescent="0.25">
      <c r="A18" s="28" t="s">
        <v>9</v>
      </c>
      <c r="B18" s="48">
        <v>225</v>
      </c>
      <c r="C18" s="37"/>
      <c r="D18" s="61"/>
    </row>
    <row r="19" spans="1:4" ht="7.5" customHeight="1" x14ac:dyDescent="0.25">
      <c r="A19" s="28"/>
      <c r="B19" s="48"/>
      <c r="C19" s="46"/>
      <c r="D19" s="47"/>
    </row>
    <row r="20" spans="1:4" ht="15.75" x14ac:dyDescent="0.25">
      <c r="A20" s="27" t="s">
        <v>10</v>
      </c>
      <c r="B20" s="48"/>
      <c r="C20" s="46"/>
      <c r="D20" s="55"/>
    </row>
    <row r="21" spans="1:4" ht="15.75" x14ac:dyDescent="0.25">
      <c r="A21" s="28" t="s">
        <v>14</v>
      </c>
      <c r="B21" s="48">
        <v>14.31</v>
      </c>
      <c r="C21" s="37"/>
      <c r="D21" s="61"/>
    </row>
    <row r="22" spans="1:4" ht="15.75" x14ac:dyDescent="0.25">
      <c r="A22" s="28" t="s">
        <v>11</v>
      </c>
      <c r="B22" s="48">
        <v>27.86</v>
      </c>
      <c r="C22" s="49"/>
      <c r="D22" s="63"/>
    </row>
    <row r="23" spans="1:4" ht="18" x14ac:dyDescent="0.25">
      <c r="A23" s="28" t="s">
        <v>71</v>
      </c>
      <c r="B23" s="48">
        <f>B5*0.25</f>
        <v>20</v>
      </c>
      <c r="C23" s="37"/>
      <c r="D23" s="61"/>
    </row>
    <row r="24" spans="1:4" ht="15.75" x14ac:dyDescent="0.25">
      <c r="A24" s="28" t="s">
        <v>12</v>
      </c>
      <c r="B24" s="48">
        <v>4.25</v>
      </c>
      <c r="C24" s="37"/>
      <c r="D24" s="61"/>
    </row>
    <row r="25" spans="1:4" ht="15.75" x14ac:dyDescent="0.25">
      <c r="A25" s="28" t="s">
        <v>82</v>
      </c>
      <c r="B25" s="48"/>
      <c r="C25" s="37"/>
      <c r="D25" s="61"/>
    </row>
    <row r="26" spans="1:4" ht="15.75" x14ac:dyDescent="0.25">
      <c r="A26" s="27" t="s">
        <v>23</v>
      </c>
      <c r="B26" s="51">
        <f>SUM(B11:B24)</f>
        <v>443.52000000000004</v>
      </c>
      <c r="C26" s="64"/>
      <c r="D26" s="65">
        <f>SUM(D11:D24)</f>
        <v>0</v>
      </c>
    </row>
    <row r="27" spans="1:4" ht="15.75" x14ac:dyDescent="0.25">
      <c r="A27" s="27" t="s">
        <v>24</v>
      </c>
      <c r="B27" s="51">
        <f>B7-B26</f>
        <v>4.4799999999999613</v>
      </c>
      <c r="C27" s="64"/>
      <c r="D27" s="65">
        <f>D7-D26</f>
        <v>0</v>
      </c>
    </row>
    <row r="28" spans="1:4" ht="7.5" customHeight="1" x14ac:dyDescent="0.25">
      <c r="A28" s="28"/>
      <c r="B28" s="51"/>
      <c r="C28" s="46"/>
      <c r="D28" s="47"/>
    </row>
    <row r="29" spans="1:4" ht="15.75" x14ac:dyDescent="0.25">
      <c r="A29" s="27" t="s">
        <v>25</v>
      </c>
      <c r="B29" s="51">
        <f>B26/B5</f>
        <v>5.5440000000000005</v>
      </c>
      <c r="C29" s="64"/>
      <c r="D29" s="65" t="e">
        <f>D26/D5</f>
        <v>#DIV/0!</v>
      </c>
    </row>
    <row r="30" spans="1:4" ht="15.75" thickBot="1" x14ac:dyDescent="0.3">
      <c r="C30" s="30"/>
      <c r="D30" s="9"/>
    </row>
    <row r="31" spans="1:4" ht="18" thickTop="1" x14ac:dyDescent="0.25">
      <c r="A31" s="17" t="s">
        <v>32</v>
      </c>
      <c r="B31" s="17"/>
      <c r="C31" s="69"/>
      <c r="D31" s="17"/>
    </row>
    <row r="32" spans="1:4" ht="60.75" customHeight="1" x14ac:dyDescent="0.25">
      <c r="A32" s="96" t="s">
        <v>77</v>
      </c>
      <c r="B32" s="96"/>
      <c r="C32" s="96"/>
      <c r="D32" s="96"/>
    </row>
    <row r="33" spans="1:9" ht="36.75" customHeight="1" x14ac:dyDescent="0.25">
      <c r="A33" s="96" t="s">
        <v>49</v>
      </c>
      <c r="B33" s="96"/>
      <c r="C33" s="96"/>
      <c r="D33" s="96"/>
    </row>
    <row r="34" spans="1:9" ht="17.25" customHeight="1" x14ac:dyDescent="0.25">
      <c r="A34" t="s">
        <v>41</v>
      </c>
    </row>
    <row r="35" spans="1:9" ht="17.25" x14ac:dyDescent="0.25">
      <c r="A35" t="s">
        <v>38</v>
      </c>
      <c r="C35" s="31"/>
    </row>
    <row r="36" spans="1:9" ht="17.25" x14ac:dyDescent="0.25">
      <c r="A36" t="s">
        <v>35</v>
      </c>
    </row>
    <row r="37" spans="1:9" ht="17.25" x14ac:dyDescent="0.25">
      <c r="A37" t="s">
        <v>40</v>
      </c>
    </row>
    <row r="38" spans="1:9" ht="7.5" customHeight="1" thickBot="1" x14ac:dyDescent="0.3"/>
    <row r="39" spans="1:9" ht="15" customHeight="1" x14ac:dyDescent="0.25">
      <c r="A39" s="107" t="s">
        <v>47</v>
      </c>
      <c r="B39" s="108"/>
      <c r="C39" s="108"/>
      <c r="D39" s="109"/>
      <c r="E39" s="15"/>
      <c r="F39" s="15"/>
      <c r="G39" s="15"/>
      <c r="H39" s="15"/>
      <c r="I39" s="15"/>
    </row>
    <row r="40" spans="1:9" ht="15" customHeight="1" thickBot="1" x14ac:dyDescent="0.3">
      <c r="A40" s="110" t="s">
        <v>48</v>
      </c>
      <c r="B40" s="111"/>
      <c r="C40" s="111"/>
      <c r="D40" s="67"/>
      <c r="E40" s="15"/>
      <c r="F40" s="15"/>
      <c r="G40" s="15"/>
      <c r="H40" s="15"/>
      <c r="I40" s="15"/>
    </row>
    <row r="41" spans="1:9" ht="168" customHeight="1" thickBot="1" x14ac:dyDescent="0.3">
      <c r="A41" s="68"/>
      <c r="B41" s="114" t="s">
        <v>46</v>
      </c>
      <c r="C41" s="115"/>
      <c r="D41" s="116"/>
      <c r="E41" s="20"/>
      <c r="F41" s="20"/>
      <c r="G41" s="20"/>
      <c r="H41" s="20"/>
      <c r="I41" s="20"/>
    </row>
  </sheetData>
  <sheetProtection algorithmName="SHA-512" hashValue="KvwPcXEO2p+GLYNiR6S3A8/fgDwaplogC6M0HAzwV7vwCdm0Q/myOn6QxczQ/z0SvBLCx5B+W/2ttVLwxIsYUA==" saltValue="rj7WIOO0gPXzQCZsgXLctQ==" spinCount="100000" sheet="1" objects="1" scenarios="1"/>
  <mergeCells count="6">
    <mergeCell ref="A39:D39"/>
    <mergeCell ref="A40:C40"/>
    <mergeCell ref="A1:D1"/>
    <mergeCell ref="A32:D32"/>
    <mergeCell ref="B41:D41"/>
    <mergeCell ref="A33:D33"/>
  </mergeCells>
  <printOptions horizontalCentered="1" verticalCentered="1"/>
  <pageMargins left="1.25" right="1" top="0.5" bottom="0.25" header="0.3" footer="0.3"/>
  <pageSetup scale="86" fitToWidth="0"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workbookViewId="0">
      <selection activeCell="D5" sqref="D5"/>
    </sheetView>
  </sheetViews>
  <sheetFormatPr defaultRowHeight="15" x14ac:dyDescent="0.25"/>
  <cols>
    <col min="1" max="1" width="35.85546875" customWidth="1"/>
    <col min="2" max="2" width="42.85546875" customWidth="1"/>
    <col min="3" max="3" width="2.5703125" customWidth="1"/>
    <col min="4" max="4" width="14.140625" customWidth="1"/>
  </cols>
  <sheetData>
    <row r="1" spans="1:7" ht="53.25" customHeight="1" x14ac:dyDescent="0.3">
      <c r="A1" s="106" t="s">
        <v>95</v>
      </c>
      <c r="B1" s="118"/>
      <c r="C1" s="118"/>
      <c r="D1" s="118"/>
      <c r="G1" s="2"/>
    </row>
    <row r="2" spans="1:7" ht="7.5" customHeight="1" x14ac:dyDescent="0.25"/>
    <row r="3" spans="1:7" ht="15" customHeight="1" x14ac:dyDescent="0.25">
      <c r="C3" s="2"/>
      <c r="D3" s="2" t="s">
        <v>50</v>
      </c>
    </row>
    <row r="4" spans="1:7" ht="15.75" x14ac:dyDescent="0.25">
      <c r="A4" s="27" t="s">
        <v>0</v>
      </c>
      <c r="B4" s="28"/>
      <c r="C4" s="2"/>
      <c r="D4" s="2" t="s">
        <v>51</v>
      </c>
    </row>
    <row r="5" spans="1:7" ht="15.75" x14ac:dyDescent="0.25">
      <c r="A5" s="28" t="s">
        <v>1</v>
      </c>
      <c r="B5" s="28">
        <v>75</v>
      </c>
      <c r="C5" s="74"/>
      <c r="D5" s="71"/>
    </row>
    <row r="6" spans="1:7" ht="15.75" x14ac:dyDescent="0.25">
      <c r="A6" s="28" t="s">
        <v>2</v>
      </c>
      <c r="B6" s="48">
        <v>10</v>
      </c>
      <c r="C6" s="30"/>
      <c r="D6" s="72"/>
    </row>
    <row r="7" spans="1:7" ht="15.75" x14ac:dyDescent="0.25">
      <c r="A7" s="27" t="s">
        <v>3</v>
      </c>
      <c r="B7" s="51">
        <f>B6*B5</f>
        <v>750</v>
      </c>
      <c r="C7" s="75"/>
      <c r="D7" s="73">
        <f>D5*D6</f>
        <v>0</v>
      </c>
    </row>
    <row r="8" spans="1:7" ht="7.5" customHeight="1" x14ac:dyDescent="0.25">
      <c r="A8" s="28"/>
      <c r="B8" s="48"/>
      <c r="C8" s="76"/>
      <c r="D8" s="11"/>
    </row>
    <row r="9" spans="1:7" ht="18" x14ac:dyDescent="0.25">
      <c r="A9" s="27" t="s">
        <v>67</v>
      </c>
      <c r="B9" s="48"/>
      <c r="C9" s="76"/>
      <c r="D9" s="11"/>
    </row>
    <row r="10" spans="1:7" ht="18" x14ac:dyDescent="0.25">
      <c r="A10" s="27" t="s">
        <v>59</v>
      </c>
      <c r="B10" s="48"/>
      <c r="C10" s="77"/>
      <c r="D10" s="13"/>
    </row>
    <row r="11" spans="1:7" ht="15.75" x14ac:dyDescent="0.25">
      <c r="A11" s="28" t="s">
        <v>4</v>
      </c>
      <c r="B11" s="48">
        <v>25.74</v>
      </c>
      <c r="C11" s="30"/>
      <c r="D11" s="72"/>
    </row>
    <row r="12" spans="1:7" ht="15.75" x14ac:dyDescent="0.25">
      <c r="A12" s="28" t="s">
        <v>13</v>
      </c>
      <c r="B12" s="48">
        <v>15.06</v>
      </c>
      <c r="C12" s="30"/>
      <c r="D12" s="72"/>
    </row>
    <row r="13" spans="1:7" ht="15.75" x14ac:dyDescent="0.25">
      <c r="A13" s="27" t="s">
        <v>28</v>
      </c>
      <c r="B13" s="48"/>
      <c r="C13" s="78"/>
      <c r="D13" s="14"/>
    </row>
    <row r="14" spans="1:7" ht="18" x14ac:dyDescent="0.25">
      <c r="A14" s="28" t="s">
        <v>60</v>
      </c>
      <c r="B14" s="48">
        <v>35</v>
      </c>
      <c r="C14" s="30"/>
      <c r="D14" s="72"/>
    </row>
    <row r="15" spans="1:7" ht="18" x14ac:dyDescent="0.25">
      <c r="A15" s="28" t="s">
        <v>69</v>
      </c>
      <c r="B15" s="48">
        <v>100</v>
      </c>
      <c r="C15" s="30"/>
      <c r="D15" s="72"/>
    </row>
    <row r="16" spans="1:7" ht="18" x14ac:dyDescent="0.25">
      <c r="A16" s="28" t="s">
        <v>62</v>
      </c>
      <c r="B16" s="48">
        <v>7.5</v>
      </c>
      <c r="C16" s="30"/>
      <c r="D16" s="72"/>
    </row>
    <row r="17" spans="1:4" ht="7.5" customHeight="1" x14ac:dyDescent="0.25">
      <c r="A17" s="28"/>
      <c r="B17" s="48"/>
      <c r="C17" s="78"/>
      <c r="D17" s="14"/>
    </row>
    <row r="18" spans="1:4" ht="15.75" x14ac:dyDescent="0.25">
      <c r="A18" s="28" t="s">
        <v>9</v>
      </c>
      <c r="B18" s="48">
        <v>225</v>
      </c>
      <c r="C18" s="30"/>
      <c r="D18" s="72"/>
    </row>
    <row r="19" spans="1:4" ht="7.5" customHeight="1" x14ac:dyDescent="0.25">
      <c r="A19" s="28"/>
      <c r="B19" s="48"/>
      <c r="C19" s="78"/>
      <c r="D19" s="12"/>
    </row>
    <row r="20" spans="1:4" ht="15.75" x14ac:dyDescent="0.25">
      <c r="A20" s="27" t="s">
        <v>10</v>
      </c>
      <c r="B20" s="48"/>
      <c r="C20" s="78"/>
      <c r="D20" s="14"/>
    </row>
    <row r="21" spans="1:4" ht="15.75" x14ac:dyDescent="0.25">
      <c r="A21" s="28" t="s">
        <v>11</v>
      </c>
      <c r="B21" s="48">
        <v>27.86</v>
      </c>
      <c r="C21" s="30"/>
      <c r="D21" s="72"/>
    </row>
    <row r="22" spans="1:4" ht="18" x14ac:dyDescent="0.25">
      <c r="A22" s="28" t="s">
        <v>71</v>
      </c>
      <c r="B22" s="48">
        <f>B5*0.5</f>
        <v>37.5</v>
      </c>
      <c r="C22" s="79"/>
      <c r="D22" s="81"/>
    </row>
    <row r="23" spans="1:4" ht="15.75" x14ac:dyDescent="0.25">
      <c r="A23" s="28" t="s">
        <v>12</v>
      </c>
      <c r="B23" s="48">
        <v>4.5</v>
      </c>
      <c r="C23" s="30"/>
      <c r="D23" s="72"/>
    </row>
    <row r="24" spans="1:4" ht="15.75" x14ac:dyDescent="0.25">
      <c r="A24" s="28" t="s">
        <v>82</v>
      </c>
      <c r="B24" s="48"/>
      <c r="C24" s="30"/>
      <c r="D24" s="72"/>
    </row>
    <row r="25" spans="1:4" ht="15.75" x14ac:dyDescent="0.25">
      <c r="A25" s="27" t="s">
        <v>23</v>
      </c>
      <c r="B25" s="51">
        <f>SUM(B11:B23)</f>
        <v>478.16</v>
      </c>
      <c r="C25" s="80"/>
      <c r="D25" s="82">
        <f>SUM(D11:D23)</f>
        <v>0</v>
      </c>
    </row>
    <row r="26" spans="1:4" ht="7.5" customHeight="1" x14ac:dyDescent="0.25">
      <c r="A26" s="27"/>
      <c r="B26" s="51"/>
      <c r="C26" s="80"/>
      <c r="D26" s="10"/>
    </row>
    <row r="27" spans="1:4" ht="15.75" x14ac:dyDescent="0.25">
      <c r="A27" s="27" t="s">
        <v>24</v>
      </c>
      <c r="B27" s="51">
        <f>B7-B25</f>
        <v>271.83999999999997</v>
      </c>
      <c r="C27" s="80"/>
      <c r="D27" s="82">
        <f>D7-D25</f>
        <v>0</v>
      </c>
    </row>
    <row r="28" spans="1:4" ht="7.5" customHeight="1" x14ac:dyDescent="0.25">
      <c r="A28" s="28"/>
      <c r="B28" s="48"/>
      <c r="C28" s="78"/>
      <c r="D28" s="12"/>
    </row>
    <row r="29" spans="1:4" ht="15.75" x14ac:dyDescent="0.25">
      <c r="A29" s="27" t="s">
        <v>25</v>
      </c>
      <c r="B29" s="51">
        <f>B25/B5</f>
        <v>6.3754666666666671</v>
      </c>
      <c r="C29" s="80"/>
      <c r="D29" s="82" t="e">
        <f>D25/D5</f>
        <v>#DIV/0!</v>
      </c>
    </row>
    <row r="30" spans="1:4" ht="15.75" thickBot="1" x14ac:dyDescent="0.3"/>
    <row r="31" spans="1:4" ht="18" thickTop="1" x14ac:dyDescent="0.25">
      <c r="A31" s="17" t="s">
        <v>32</v>
      </c>
      <c r="B31" s="17"/>
      <c r="C31" s="17"/>
      <c r="D31" s="17"/>
    </row>
    <row r="32" spans="1:4" ht="49.5" customHeight="1" x14ac:dyDescent="0.25">
      <c r="A32" s="96" t="s">
        <v>78</v>
      </c>
      <c r="B32" s="96"/>
      <c r="C32" s="96"/>
      <c r="D32" s="96"/>
    </row>
    <row r="33" spans="1:9" ht="32.25" customHeight="1" x14ac:dyDescent="0.25">
      <c r="A33" s="96" t="s">
        <v>79</v>
      </c>
      <c r="B33" s="96"/>
      <c r="C33" s="96"/>
      <c r="D33" s="96"/>
    </row>
    <row r="34" spans="1:9" ht="19.5" customHeight="1" x14ac:dyDescent="0.25">
      <c r="A34" t="s">
        <v>43</v>
      </c>
    </row>
    <row r="35" spans="1:9" ht="18.75" customHeight="1" x14ac:dyDescent="0.25">
      <c r="A35" t="s">
        <v>44</v>
      </c>
    </row>
    <row r="36" spans="1:9" ht="20.25" customHeight="1" x14ac:dyDescent="0.25">
      <c r="A36" t="s">
        <v>35</v>
      </c>
    </row>
    <row r="37" spans="1:9" ht="19.5" customHeight="1" x14ac:dyDescent="0.25">
      <c r="A37" t="s">
        <v>39</v>
      </c>
    </row>
    <row r="38" spans="1:9" ht="15.75" thickBot="1" x14ac:dyDescent="0.3"/>
    <row r="39" spans="1:9" ht="15" customHeight="1" thickTop="1" x14ac:dyDescent="0.25">
      <c r="A39" s="100" t="s">
        <v>47</v>
      </c>
      <c r="B39" s="101"/>
      <c r="C39" s="101"/>
      <c r="D39" s="102"/>
      <c r="E39" s="15"/>
      <c r="F39" s="15"/>
      <c r="G39" s="15"/>
      <c r="H39" s="15"/>
      <c r="I39" s="15"/>
    </row>
    <row r="40" spans="1:9" ht="15" customHeight="1" thickBot="1" x14ac:dyDescent="0.3">
      <c r="A40" s="103" t="s">
        <v>48</v>
      </c>
      <c r="B40" s="104"/>
      <c r="C40" s="104"/>
      <c r="D40" s="105"/>
      <c r="E40" s="15"/>
      <c r="F40" s="15"/>
      <c r="G40" s="15"/>
      <c r="H40" s="15"/>
      <c r="I40" s="15"/>
    </row>
    <row r="41" spans="1:9" ht="152.25" customHeight="1" thickTop="1" thickBot="1" x14ac:dyDescent="0.3">
      <c r="A41" s="16"/>
      <c r="B41" s="117" t="s">
        <v>46</v>
      </c>
      <c r="C41" s="117"/>
      <c r="D41" s="117"/>
      <c r="E41" s="20"/>
      <c r="F41" s="20"/>
      <c r="G41" s="20"/>
      <c r="H41" s="20"/>
      <c r="I41" s="20"/>
    </row>
    <row r="42" spans="1:9" ht="15.75" thickTop="1" x14ac:dyDescent="0.25"/>
  </sheetData>
  <sheetProtection algorithmName="SHA-512" hashValue="fR/41NlfBatyVfrMZbKxUZbxpU3By0X6RpnC4voCe798ocedOLLRA8YdtDayI6wzIy8l0wdY+m5t8kYD0aN3MA==" saltValue="8p3EYFJczWTWooPaXGwnsQ==" spinCount="100000" sheet="1" objects="1" scenarios="1"/>
  <mergeCells count="6">
    <mergeCell ref="B41:D41"/>
    <mergeCell ref="A1:D1"/>
    <mergeCell ref="A32:D32"/>
    <mergeCell ref="A33:D33"/>
    <mergeCell ref="A39:D39"/>
    <mergeCell ref="A40:D40"/>
  </mergeCells>
  <printOptions horizontalCentered="1" verticalCentered="1"/>
  <pageMargins left="1" right="0.75" top="0.5" bottom="0.25" header="0.3" footer="0.3"/>
  <pageSetup scale="89" fitToWidth="0" orientation="portrait" horizontalDpi="4294967295" verticalDpi="4294967295" r:id="rId1"/>
  <ignoredErrors>
    <ignoredError sqref="D29"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selection activeCell="D5" sqref="D5"/>
    </sheetView>
  </sheetViews>
  <sheetFormatPr defaultRowHeight="15" x14ac:dyDescent="0.25"/>
  <cols>
    <col min="1" max="1" width="35.140625" customWidth="1"/>
    <col min="2" max="2" width="45.42578125" customWidth="1"/>
    <col min="3" max="3" width="3" customWidth="1"/>
    <col min="4" max="4" width="11.140625" customWidth="1"/>
  </cols>
  <sheetData>
    <row r="1" spans="1:7" ht="46.5" customHeight="1" x14ac:dyDescent="0.35">
      <c r="A1" s="119" t="s">
        <v>66</v>
      </c>
      <c r="B1" s="119"/>
      <c r="C1" s="119"/>
      <c r="D1" s="119"/>
      <c r="G1" s="2"/>
    </row>
    <row r="2" spans="1:7" ht="7.5" customHeight="1" x14ac:dyDescent="0.25">
      <c r="C2" s="29"/>
    </row>
    <row r="3" spans="1:7" ht="15" customHeight="1" x14ac:dyDescent="0.25">
      <c r="A3" s="28"/>
      <c r="B3" s="28"/>
      <c r="C3" s="32"/>
      <c r="D3" s="27" t="s">
        <v>50</v>
      </c>
    </row>
    <row r="4" spans="1:7" ht="15.75" x14ac:dyDescent="0.25">
      <c r="A4" s="27" t="s">
        <v>15</v>
      </c>
      <c r="B4" s="28"/>
      <c r="C4" s="32"/>
      <c r="D4" s="27" t="s">
        <v>51</v>
      </c>
    </row>
    <row r="5" spans="1:7" ht="15.75" x14ac:dyDescent="0.25">
      <c r="A5" s="28" t="s">
        <v>1</v>
      </c>
      <c r="B5" s="28">
        <v>85</v>
      </c>
      <c r="C5" s="34"/>
      <c r="D5" s="60"/>
    </row>
    <row r="6" spans="1:7" ht="15.75" x14ac:dyDescent="0.25">
      <c r="A6" s="28" t="s">
        <v>2</v>
      </c>
      <c r="B6" s="48">
        <v>8</v>
      </c>
      <c r="C6" s="37"/>
      <c r="D6" s="61"/>
    </row>
    <row r="7" spans="1:7" ht="15.75" x14ac:dyDescent="0.25">
      <c r="A7" s="27" t="s">
        <v>3</v>
      </c>
      <c r="B7" s="51">
        <f>B5*B6</f>
        <v>680</v>
      </c>
      <c r="C7" s="40"/>
      <c r="D7" s="62">
        <f>D5*D6</f>
        <v>0</v>
      </c>
    </row>
    <row r="8" spans="1:7" ht="15.75" x14ac:dyDescent="0.25">
      <c r="A8" s="27"/>
      <c r="B8" s="51"/>
      <c r="C8" s="42"/>
      <c r="D8" s="43"/>
    </row>
    <row r="9" spans="1:7" ht="18" x14ac:dyDescent="0.25">
      <c r="A9" s="27" t="s">
        <v>67</v>
      </c>
      <c r="B9" s="48"/>
      <c r="C9" s="42"/>
      <c r="D9" s="43"/>
    </row>
    <row r="10" spans="1:7" ht="18" x14ac:dyDescent="0.25">
      <c r="A10" s="27" t="s">
        <v>59</v>
      </c>
      <c r="B10" s="48"/>
      <c r="C10" s="44"/>
      <c r="D10" s="45"/>
    </row>
    <row r="11" spans="1:7" ht="15.75" x14ac:dyDescent="0.25">
      <c r="A11" s="28" t="s">
        <v>4</v>
      </c>
      <c r="B11" s="48">
        <v>25.74</v>
      </c>
      <c r="C11" s="37"/>
      <c r="D11" s="61"/>
    </row>
    <row r="12" spans="1:7" ht="15.75" x14ac:dyDescent="0.25">
      <c r="A12" s="28" t="s">
        <v>13</v>
      </c>
      <c r="B12" s="48">
        <v>15.06</v>
      </c>
      <c r="C12" s="37"/>
      <c r="D12" s="61"/>
    </row>
    <row r="13" spans="1:7" ht="7.5" customHeight="1" x14ac:dyDescent="0.25">
      <c r="A13" s="28"/>
      <c r="B13" s="48"/>
      <c r="C13" s="46"/>
      <c r="D13" s="55"/>
    </row>
    <row r="14" spans="1:7" ht="18" x14ac:dyDescent="0.25">
      <c r="A14" s="28" t="s">
        <v>72</v>
      </c>
      <c r="B14" s="48">
        <v>71.25</v>
      </c>
      <c r="C14" s="37"/>
      <c r="D14" s="61"/>
    </row>
    <row r="15" spans="1:7" ht="18" x14ac:dyDescent="0.25">
      <c r="A15" s="28" t="s">
        <v>69</v>
      </c>
      <c r="B15" s="48">
        <v>100</v>
      </c>
      <c r="C15" s="37"/>
      <c r="D15" s="61"/>
    </row>
    <row r="16" spans="1:7" ht="18" x14ac:dyDescent="0.25">
      <c r="A16" s="28" t="s">
        <v>62</v>
      </c>
      <c r="B16" s="48">
        <v>7.5</v>
      </c>
      <c r="C16" s="37"/>
      <c r="D16" s="61"/>
    </row>
    <row r="17" spans="1:4" ht="7.5" customHeight="1" x14ac:dyDescent="0.25">
      <c r="A17" s="28"/>
      <c r="B17" s="48"/>
      <c r="C17" s="46"/>
      <c r="D17" s="55"/>
    </row>
    <row r="18" spans="1:4" ht="15.75" x14ac:dyDescent="0.25">
      <c r="A18" s="28" t="s">
        <v>9</v>
      </c>
      <c r="B18" s="48">
        <v>225</v>
      </c>
      <c r="C18" s="37"/>
      <c r="D18" s="61"/>
    </row>
    <row r="19" spans="1:4" ht="7.5" customHeight="1" x14ac:dyDescent="0.25">
      <c r="A19" s="28"/>
      <c r="B19" s="48"/>
      <c r="C19" s="46"/>
      <c r="D19" s="47"/>
    </row>
    <row r="20" spans="1:4" ht="15.75" x14ac:dyDescent="0.25">
      <c r="A20" s="27" t="s">
        <v>10</v>
      </c>
      <c r="B20" s="48"/>
      <c r="C20" s="46"/>
      <c r="D20" s="55"/>
    </row>
    <row r="21" spans="1:4" ht="15.75" x14ac:dyDescent="0.25">
      <c r="A21" s="28" t="s">
        <v>14</v>
      </c>
      <c r="B21" s="48">
        <v>14.96</v>
      </c>
      <c r="C21" s="37"/>
      <c r="D21" s="61"/>
    </row>
    <row r="22" spans="1:4" ht="15.75" x14ac:dyDescent="0.25">
      <c r="A22" s="28" t="s">
        <v>11</v>
      </c>
      <c r="B22" s="48">
        <v>27.86</v>
      </c>
      <c r="C22" s="49"/>
      <c r="D22" s="63"/>
    </row>
    <row r="23" spans="1:4" ht="18" x14ac:dyDescent="0.25">
      <c r="A23" s="28" t="s">
        <v>71</v>
      </c>
      <c r="B23" s="48">
        <f>B5*0.5</f>
        <v>42.5</v>
      </c>
      <c r="C23" s="37"/>
      <c r="D23" s="61"/>
    </row>
    <row r="24" spans="1:4" ht="15.75" x14ac:dyDescent="0.25">
      <c r="A24" s="28" t="s">
        <v>12</v>
      </c>
      <c r="B24" s="48">
        <v>5.13</v>
      </c>
      <c r="C24" s="37"/>
      <c r="D24" s="61"/>
    </row>
    <row r="25" spans="1:4" ht="15.75" x14ac:dyDescent="0.25">
      <c r="A25" s="28" t="s">
        <v>82</v>
      </c>
      <c r="B25" s="48"/>
      <c r="C25" s="37"/>
      <c r="D25" s="61"/>
    </row>
    <row r="26" spans="1:4" ht="15.75" x14ac:dyDescent="0.25">
      <c r="A26" s="27" t="s">
        <v>23</v>
      </c>
      <c r="B26" s="51">
        <f>SUM(B11:B24)</f>
        <v>535</v>
      </c>
      <c r="C26" s="56"/>
      <c r="D26" s="83">
        <f>SUM(D11:D24)</f>
        <v>0</v>
      </c>
    </row>
    <row r="27" spans="1:4" ht="7.5" customHeight="1" x14ac:dyDescent="0.25">
      <c r="A27" s="28"/>
      <c r="B27" s="28"/>
      <c r="C27" s="54"/>
      <c r="D27" s="28"/>
    </row>
    <row r="28" spans="1:4" ht="15.75" x14ac:dyDescent="0.25">
      <c r="A28" s="27" t="s">
        <v>24</v>
      </c>
      <c r="B28" s="51">
        <f>B7-B26</f>
        <v>145</v>
      </c>
      <c r="C28" s="56"/>
      <c r="D28" s="83">
        <f>D7-D26</f>
        <v>0</v>
      </c>
    </row>
    <row r="29" spans="1:4" ht="7.5" customHeight="1" x14ac:dyDescent="0.25">
      <c r="A29" s="28"/>
      <c r="B29" s="28"/>
      <c r="C29" s="54"/>
      <c r="D29" s="28"/>
    </row>
    <row r="30" spans="1:4" ht="15.75" x14ac:dyDescent="0.25">
      <c r="A30" s="27" t="s">
        <v>25</v>
      </c>
      <c r="B30" s="51">
        <f>B26/B5</f>
        <v>6.2941176470588234</v>
      </c>
      <c r="C30" s="56"/>
      <c r="D30" s="83" t="e">
        <f>D26/D5</f>
        <v>#DIV/0!</v>
      </c>
    </row>
    <row r="31" spans="1:4" ht="15.75" thickBot="1" x14ac:dyDescent="0.3">
      <c r="C31" s="29"/>
    </row>
    <row r="32" spans="1:4" ht="18" thickTop="1" x14ac:dyDescent="0.25">
      <c r="A32" s="17" t="s">
        <v>32</v>
      </c>
      <c r="B32" s="17"/>
      <c r="C32" s="17"/>
      <c r="D32" s="17"/>
    </row>
    <row r="33" spans="1:9" ht="51" customHeight="1" x14ac:dyDescent="0.25">
      <c r="A33" s="96" t="s">
        <v>80</v>
      </c>
      <c r="B33" s="96"/>
      <c r="C33" s="96"/>
      <c r="D33" s="96"/>
    </row>
    <row r="34" spans="1:9" ht="36" customHeight="1" x14ac:dyDescent="0.25">
      <c r="A34" s="96" t="s">
        <v>49</v>
      </c>
      <c r="B34" s="96"/>
      <c r="C34" s="96"/>
      <c r="D34" s="96"/>
    </row>
    <row r="35" spans="1:9" ht="18.75" customHeight="1" x14ac:dyDescent="0.25">
      <c r="A35" t="s">
        <v>45</v>
      </c>
    </row>
    <row r="36" spans="1:9" ht="18.75" customHeight="1" x14ac:dyDescent="0.25">
      <c r="A36" t="s">
        <v>44</v>
      </c>
    </row>
    <row r="37" spans="1:9" ht="20.25" customHeight="1" x14ac:dyDescent="0.25">
      <c r="A37" t="s">
        <v>35</v>
      </c>
    </row>
    <row r="38" spans="1:9" ht="21" customHeight="1" x14ac:dyDescent="0.25">
      <c r="A38" t="s">
        <v>39</v>
      </c>
    </row>
    <row r="39" spans="1:9" ht="15.75" thickBot="1" x14ac:dyDescent="0.3"/>
    <row r="40" spans="1:9" ht="15.75" customHeight="1" thickTop="1" x14ac:dyDescent="0.25">
      <c r="A40" s="100" t="s">
        <v>47</v>
      </c>
      <c r="B40" s="101"/>
      <c r="C40" s="101"/>
      <c r="D40" s="102"/>
      <c r="E40" s="15"/>
      <c r="F40" s="15"/>
      <c r="G40" s="15"/>
      <c r="H40" s="15"/>
      <c r="I40" s="15"/>
    </row>
    <row r="41" spans="1:9" ht="15" customHeight="1" thickBot="1" x14ac:dyDescent="0.3">
      <c r="A41" s="103" t="s">
        <v>48</v>
      </c>
      <c r="B41" s="104"/>
      <c r="C41" s="104"/>
      <c r="D41" s="105"/>
      <c r="E41" s="15"/>
      <c r="F41" s="15"/>
      <c r="G41" s="15"/>
      <c r="H41" s="15"/>
      <c r="I41" s="15"/>
    </row>
    <row r="42" spans="1:9" ht="157.5" customHeight="1" thickTop="1" thickBot="1" x14ac:dyDescent="0.3">
      <c r="A42" s="84"/>
      <c r="B42" s="117" t="s">
        <v>46</v>
      </c>
      <c r="C42" s="117"/>
      <c r="D42" s="117"/>
      <c r="E42" s="20"/>
      <c r="F42" s="20"/>
      <c r="G42" s="20"/>
      <c r="H42" s="20"/>
      <c r="I42" s="20"/>
    </row>
    <row r="43" spans="1:9" ht="15.75" thickTop="1" x14ac:dyDescent="0.25"/>
  </sheetData>
  <sheetProtection algorithmName="SHA-512" hashValue="ASPJvlalrBbLqlcCFn85PnTPzTDAaS8lIfE4/IdBhIKUPHm7wsAqgSqyDU42KTqz4NdORXIelYwHYKP1lNtO0A==" saltValue="ZLa0C3BMpJ2e5fP9gbCaVA==" spinCount="100000" sheet="1" objects="1" scenarios="1"/>
  <mergeCells count="6">
    <mergeCell ref="B42:D42"/>
    <mergeCell ref="A1:D1"/>
    <mergeCell ref="A40:D40"/>
    <mergeCell ref="A41:D41"/>
    <mergeCell ref="A33:D33"/>
    <mergeCell ref="A34:D34"/>
  </mergeCells>
  <printOptions horizontalCentered="1" verticalCentered="1"/>
  <pageMargins left="1" right="0.75" top="0.5" bottom="0.25" header="0.3" footer="0.3"/>
  <pageSetup scale="87" fitToWidth="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Corn (yellow)</vt:lpstr>
      <vt:lpstr>Soybean (food grade)</vt:lpstr>
      <vt:lpstr> Oats </vt:lpstr>
      <vt:lpstr>Winter Wheat</vt:lpstr>
      <vt:lpstr>Barley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2019-05-17T13:26:41Z</dcterms:modified>
</cp:coreProperties>
</file>